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41" sheetId="1" r:id="rId1"/>
  </sheets>
  <definedNames>
    <definedName name="_xlnm._FilterDatabase" localSheetId="0" hidden="1">'Cuadro 41'!#REF!</definedName>
    <definedName name="_xlnm.Print_Area" localSheetId="0">'Cuadro 41'!$A$1:$F$700</definedName>
    <definedName name="_xlnm.Print_Titles" localSheetId="0">'Cuadro 41'!$1:$3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5" i="1" l="1"/>
  <c r="C631" i="1"/>
  <c r="D631" i="1"/>
  <c r="E631" i="1"/>
  <c r="F631" i="1"/>
  <c r="B631" i="1"/>
  <c r="E635" i="1" l="1"/>
  <c r="B415" i="1"/>
  <c r="B335" i="1"/>
  <c r="B635" i="1"/>
  <c r="D254" i="1"/>
  <c r="B643" i="1"/>
  <c r="B149" i="1"/>
  <c r="F104" i="1"/>
  <c r="B463" i="1"/>
  <c r="B282" i="1"/>
  <c r="F635" i="1"/>
  <c r="B254" i="1"/>
  <c r="C463" i="1"/>
  <c r="F643" i="1"/>
  <c r="E643" i="1"/>
  <c r="D643" i="1"/>
  <c r="C643" i="1"/>
  <c r="D635" i="1"/>
  <c r="E525" i="1"/>
  <c r="C525" i="1"/>
  <c r="F525" i="1"/>
  <c r="B525" i="1"/>
  <c r="D525" i="1"/>
  <c r="F463" i="1"/>
  <c r="E463" i="1"/>
  <c r="D463" i="1"/>
  <c r="C415" i="1"/>
  <c r="F415" i="1"/>
  <c r="E415" i="1"/>
  <c r="D415" i="1"/>
  <c r="C335" i="1"/>
  <c r="D335" i="1"/>
  <c r="F335" i="1"/>
  <c r="E335" i="1"/>
  <c r="F282" i="1"/>
  <c r="E282" i="1"/>
  <c r="D282" i="1"/>
  <c r="C282" i="1"/>
  <c r="F254" i="1"/>
  <c r="E254" i="1"/>
  <c r="C254" i="1"/>
  <c r="C149" i="1"/>
  <c r="E149" i="1"/>
  <c r="F149" i="1"/>
  <c r="D149" i="1"/>
  <c r="D104" i="1"/>
  <c r="B104" i="1"/>
  <c r="E104" i="1"/>
  <c r="C104" i="1"/>
  <c r="C48" i="1"/>
  <c r="F48" i="1"/>
  <c r="E48" i="1"/>
  <c r="D48" i="1"/>
  <c r="B48" i="1"/>
  <c r="E5" i="1"/>
  <c r="C5" i="1"/>
  <c r="F5" i="1"/>
  <c r="D5" i="1"/>
  <c r="B5" i="1"/>
  <c r="C4" i="1" l="1"/>
  <c r="F4" i="1"/>
  <c r="B4" i="1"/>
  <c r="D4" i="1"/>
  <c r="E4" i="1"/>
</calcChain>
</file>

<file path=xl/sharedStrings.xml><?xml version="1.0" encoding="utf-8"?>
<sst xmlns="http://schemas.openxmlformats.org/spreadsheetml/2006/main" count="705" uniqueCount="664">
  <si>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</si>
  <si>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</si>
  <si>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</si>
  <si>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</si>
  <si>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</si>
  <si>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</si>
  <si>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</si>
  <si>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</si>
  <si>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</si>
  <si>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</si>
  <si>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</si>
  <si>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</si>
  <si>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</si>
  <si>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</si>
  <si>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</si>
  <si>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</si>
  <si>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</si>
  <si>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 -   Cantidad nula o cero.</t>
  </si>
  <si>
    <t>0.00</t>
  </si>
  <si>
    <t xml:space="preserve">   Omar Torrijos Herrera</t>
  </si>
  <si>
    <t xml:space="preserve">   Bocas del Toro</t>
  </si>
  <si>
    <t xml:space="preserve">     Bastimentos</t>
  </si>
  <si>
    <t xml:space="preserve">     Punta Laurel</t>
  </si>
  <si>
    <t xml:space="preserve">     Tierra Oscura</t>
  </si>
  <si>
    <t xml:space="preserve">     Bocas del Drago</t>
  </si>
  <si>
    <t xml:space="preserve">     San Cristóbal</t>
  </si>
  <si>
    <t xml:space="preserve">   Changuinola</t>
  </si>
  <si>
    <t xml:space="preserve">     Guabito</t>
  </si>
  <si>
    <t xml:space="preserve">     El Teribe</t>
  </si>
  <si>
    <t xml:space="preserve">     El Empalme</t>
  </si>
  <si>
    <t xml:space="preserve">     Las Tablas</t>
  </si>
  <si>
    <t xml:space="preserve">     Cochigró</t>
  </si>
  <si>
    <t xml:space="preserve">     La Gloria</t>
  </si>
  <si>
    <t xml:space="preserve">     Barriada 4 de Abril</t>
  </si>
  <si>
    <t xml:space="preserve">     El Silencio</t>
  </si>
  <si>
    <t xml:space="preserve">     Finca 30</t>
  </si>
  <si>
    <t xml:space="preserve">     Finca 60</t>
  </si>
  <si>
    <t xml:space="preserve">     Barranco Adentro</t>
  </si>
  <si>
    <t xml:space="preserve">     Finca 4</t>
  </si>
  <si>
    <t xml:space="preserve">     Finca 12</t>
  </si>
  <si>
    <t xml:space="preserve">     Finca 51</t>
  </si>
  <si>
    <t xml:space="preserve">     Finca 66</t>
  </si>
  <si>
    <t xml:space="preserve">     La Mesa</t>
  </si>
  <si>
    <t xml:space="preserve">   Chiriquí Grande</t>
  </si>
  <si>
    <t xml:space="preserve">     Punta Peña</t>
  </si>
  <si>
    <t xml:space="preserve">     Punta Robalo</t>
  </si>
  <si>
    <t xml:space="preserve">     Rambala</t>
  </si>
  <si>
    <t xml:space="preserve">     Bajo Cedro</t>
  </si>
  <si>
    <t xml:space="preserve">   Almirante</t>
  </si>
  <si>
    <t xml:space="preserve">     Barrio Francés</t>
  </si>
  <si>
    <t xml:space="preserve">     Barriada Guaymí</t>
  </si>
  <si>
    <t xml:space="preserve">     Nance del Risco</t>
  </si>
  <si>
    <t xml:space="preserve">     Valle de Agua Arriba</t>
  </si>
  <si>
    <t xml:space="preserve">     Valle del Risco</t>
  </si>
  <si>
    <t xml:space="preserve">     Bajo Culubre</t>
  </si>
  <si>
    <t xml:space="preserve">     Cauchero</t>
  </si>
  <si>
    <t xml:space="preserve">     Ceiba</t>
  </si>
  <si>
    <t xml:space="preserve">     Miraflores</t>
  </si>
  <si>
    <t xml:space="preserve">   Aguadulce</t>
  </si>
  <si>
    <t xml:space="preserve">     El Roble</t>
  </si>
  <si>
    <t xml:space="preserve">     Pocrí</t>
  </si>
  <si>
    <t xml:space="preserve">     Barrios Unidos</t>
  </si>
  <si>
    <t xml:space="preserve">     Pueblos Unidos</t>
  </si>
  <si>
    <t xml:space="preserve">     Virgen del Carmen</t>
  </si>
  <si>
    <t xml:space="preserve">     El Hato de San Juan de Dios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</si>
  <si>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</si>
  <si>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</si>
  <si>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</si>
  <si>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</si>
  <si>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</si>
  <si>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</si>
  <si>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</si>
  <si>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</si>
  <si>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</si>
  <si>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</si>
  <si>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</si>
  <si>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</si>
  <si>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El Potrero</t>
  </si>
  <si>
    <t xml:space="preserve">     Llano Grande</t>
  </si>
  <si>
    <t xml:space="preserve">     Piedras Gordas</t>
  </si>
  <si>
    <t xml:space="preserve">     Las Lomas</t>
  </si>
  <si>
    <t xml:space="preserve">     Llano Norte</t>
  </si>
  <si>
    <t xml:space="preserve">   Natá</t>
  </si>
  <si>
    <t xml:space="preserve">     El Caño</t>
  </si>
  <si>
    <t xml:space="preserve">     Guzmán</t>
  </si>
  <si>
    <t xml:space="preserve">     Las Huacas</t>
  </si>
  <si>
    <t xml:space="preserve">     Toza</t>
  </si>
  <si>
    <t xml:space="preserve">     Villarreal</t>
  </si>
  <si>
    <t xml:space="preserve">   Olá</t>
  </si>
  <si>
    <t xml:space="preserve">     El Copé</t>
  </si>
  <si>
    <t xml:space="preserve">     El Palmar</t>
  </si>
  <si>
    <t xml:space="preserve">     El Picacho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</si>
  <si>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</si>
  <si>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</si>
  <si>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</si>
  <si>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</si>
  <si>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</si>
  <si>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</si>
  <si>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</si>
  <si>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</si>
  <si>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</si>
  <si>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</si>
  <si>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Tulú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</si>
  <si>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</si>
  <si>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</si>
  <si>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</si>
  <si>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</si>
  <si>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  San Miguel</t>
  </si>
  <si>
    <t xml:space="preserve">   Colón</t>
  </si>
  <si>
    <t xml:space="preserve">     Barrio Sur</t>
  </si>
  <si>
    <t xml:space="preserve">     Buena Vista</t>
  </si>
  <si>
    <t xml:space="preserve">     Cativá</t>
  </si>
  <si>
    <t xml:space="preserve">     Ciricito</t>
  </si>
  <si>
    <t xml:space="preserve">     Cristóbal</t>
  </si>
  <si>
    <t xml:space="preserve">     Escobal</t>
  </si>
  <si>
    <t xml:space="preserve">     Limón</t>
  </si>
  <si>
    <t xml:space="preserve">     Nueva Providencia</t>
  </si>
  <si>
    <t xml:space="preserve">     Puerto Pilón</t>
  </si>
  <si>
    <t xml:space="preserve">     Sabanitas</t>
  </si>
  <si>
    <t xml:space="preserve">     Salamanca</t>
  </si>
  <si>
    <t xml:space="preserve">     San Juan</t>
  </si>
  <si>
    <t xml:space="preserve">     Cristóbal Este</t>
  </si>
  <si>
    <t xml:space="preserve">   Chagres</t>
  </si>
  <si>
    <t xml:space="preserve">     Achiote</t>
  </si>
  <si>
    <t xml:space="preserve">     El Guabo</t>
  </si>
  <si>
    <t xml:space="preserve">     La Encantada</t>
  </si>
  <si>
    <t xml:space="preserve">     Palmas Bellas</t>
  </si>
  <si>
    <t xml:space="preserve">     Piña</t>
  </si>
  <si>
    <t xml:space="preserve">     Salud</t>
  </si>
  <si>
    <t xml:space="preserve">   Donoso</t>
  </si>
  <si>
    <t xml:space="preserve">     Coclé Del Norte</t>
  </si>
  <si>
    <t xml:space="preserve">     El Guásimo</t>
  </si>
  <si>
    <t xml:space="preserve">     Gobea</t>
  </si>
  <si>
    <t xml:space="preserve">   Portobelo</t>
  </si>
  <si>
    <t xml:space="preserve">     Cacique</t>
  </si>
  <si>
    <t xml:space="preserve">     María Chiquita</t>
  </si>
  <si>
    <t xml:space="preserve">   Santa Isabel</t>
  </si>
  <si>
    <t xml:space="preserve">     Cuango</t>
  </si>
  <si>
    <t xml:space="preserve">     Nombre de Dios</t>
  </si>
  <si>
    <t xml:space="preserve">     Palmira</t>
  </si>
  <si>
    <t xml:space="preserve">     Playa Chiquita</t>
  </si>
  <si>
    <t xml:space="preserve">     Santa Isabel</t>
  </si>
  <si>
    <t xml:space="preserve">     Viento Frío</t>
  </si>
  <si>
    <t xml:space="preserve">     San José del General</t>
  </si>
  <si>
    <t xml:space="preserve">     Nueva Esperanza</t>
  </si>
  <si>
    <t xml:space="preserve">     San Juan de Turbe</t>
  </si>
  <si>
    <t xml:space="preserve">   Alanje</t>
  </si>
  <si>
    <t xml:space="preserve">     Divalá</t>
  </si>
  <si>
    <t xml:space="preserve">     El Tejar</t>
  </si>
  <si>
    <t xml:space="preserve">     Guarumal</t>
  </si>
  <si>
    <t xml:space="preserve">     Palo Grande</t>
  </si>
  <si>
    <t xml:space="preserve">     Querévalo</t>
  </si>
  <si>
    <t xml:space="preserve">   Barú</t>
  </si>
  <si>
    <t xml:space="preserve">     Progreso</t>
  </si>
  <si>
    <t xml:space="preserve">     Baco</t>
  </si>
  <si>
    <t xml:space="preserve">     Rodolfo Aguilar Delgado</t>
  </si>
  <si>
    <t xml:space="preserve">     Manaca</t>
  </si>
  <si>
    <t xml:space="preserve">   Boquerón</t>
  </si>
  <si>
    <t xml:space="preserve">     Bágala</t>
  </si>
  <si>
    <t xml:space="preserve">     Cordillera</t>
  </si>
  <si>
    <t xml:space="preserve">     Guayabal</t>
  </si>
  <si>
    <t xml:space="preserve">     Paraíso</t>
  </si>
  <si>
    <t xml:space="preserve">     Pedregal</t>
  </si>
  <si>
    <t xml:space="preserve">     Tijeras</t>
  </si>
  <si>
    <t xml:space="preserve">   Boquete</t>
  </si>
  <si>
    <t xml:space="preserve">     Bajo Boquete</t>
  </si>
  <si>
    <t xml:space="preserve">     Caldera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</si>
  <si>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</si>
  <si>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</si>
  <si>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</si>
  <si>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</si>
  <si>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Aserrío De Gariché</t>
  </si>
  <si>
    <t xml:space="preserve">     Bugaba</t>
  </si>
  <si>
    <t xml:space="preserve">     Gómez</t>
  </si>
  <si>
    <t xml:space="preserve">     La Estrella</t>
  </si>
  <si>
    <t xml:space="preserve">     San Andrés</t>
  </si>
  <si>
    <t xml:space="preserve">     Santa Marta</t>
  </si>
  <si>
    <t xml:space="preserve">     Santa Rosa</t>
  </si>
  <si>
    <t xml:space="preserve">     Santo Domingo</t>
  </si>
  <si>
    <t xml:space="preserve">     Sortová</t>
  </si>
  <si>
    <t xml:space="preserve">     Solano</t>
  </si>
  <si>
    <t xml:space="preserve">     San Isidro</t>
  </si>
  <si>
    <t xml:space="preserve">   David</t>
  </si>
  <si>
    <t xml:space="preserve">     Bijagual</t>
  </si>
  <si>
    <t xml:space="preserve">     Cochea</t>
  </si>
  <si>
    <t xml:space="preserve">     Chiriquí</t>
  </si>
  <si>
    <t xml:space="preserve">     Guacá</t>
  </si>
  <si>
    <t xml:space="preserve">     San Carlos</t>
  </si>
  <si>
    <t xml:space="preserve">     San Pablo Nuevo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</si>
  <si>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</si>
  <si>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</si>
  <si>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</si>
  <si>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</si>
  <si>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</si>
  <si>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</si>
  <si>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</si>
  <si>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Potrerillos  Abajo</t>
  </si>
  <si>
    <t xml:space="preserve">     Rovira</t>
  </si>
  <si>
    <t xml:space="preserve">     Tinajas</t>
  </si>
  <si>
    <t xml:space="preserve">     Los Algarrobos</t>
  </si>
  <si>
    <t xml:space="preserve">   Gualaca</t>
  </si>
  <si>
    <t xml:space="preserve">     Hornito</t>
  </si>
  <si>
    <t xml:space="preserve">     Los Ángeles</t>
  </si>
  <si>
    <t xml:space="preserve">     Paja de Sombrero</t>
  </si>
  <si>
    <t xml:space="preserve">     Rincón</t>
  </si>
  <si>
    <t xml:space="preserve">   Remedios</t>
  </si>
  <si>
    <t xml:space="preserve">     El Nancito</t>
  </si>
  <si>
    <t xml:space="preserve">     El Porvenir</t>
  </si>
  <si>
    <t xml:space="preserve">     El Puerto</t>
  </si>
  <si>
    <t xml:space="preserve">     Santa Lucía</t>
  </si>
  <si>
    <t xml:space="preserve">   Renacimiento</t>
  </si>
  <si>
    <t xml:space="preserve">     Breñón</t>
  </si>
  <si>
    <t xml:space="preserve">     Cañas Gordas</t>
  </si>
  <si>
    <t xml:space="preserve">     Monte Lirio</t>
  </si>
  <si>
    <t xml:space="preserve">     Plaza Caisán</t>
  </si>
  <si>
    <t xml:space="preserve">     Santa Cruz</t>
  </si>
  <si>
    <t xml:space="preserve">   San Félix</t>
  </si>
  <si>
    <t xml:space="preserve">     Juay</t>
  </si>
  <si>
    <t xml:space="preserve">     Lajas Adentro</t>
  </si>
  <si>
    <t xml:space="preserve">     San Félix</t>
  </si>
  <si>
    <t xml:space="preserve">   San Lorenzo</t>
  </si>
  <si>
    <t xml:space="preserve">     Boca Chica</t>
  </si>
  <si>
    <t xml:space="preserve">     Boca del Monte</t>
  </si>
  <si>
    <t xml:space="preserve">     San Lorenzo</t>
  </si>
  <si>
    <t xml:space="preserve">   Tolé</t>
  </si>
  <si>
    <t xml:space="preserve">     Bella Vista</t>
  </si>
  <si>
    <t xml:space="preserve">     Cerro Viejo</t>
  </si>
  <si>
    <t xml:space="preserve">     Justo Fidel Palacios</t>
  </si>
  <si>
    <t xml:space="preserve">     Lajas de Tolé</t>
  </si>
  <si>
    <t xml:space="preserve">     Potrero de Caña</t>
  </si>
  <si>
    <t xml:space="preserve">     Veladero</t>
  </si>
  <si>
    <t xml:space="preserve">   Tierras Altas</t>
  </si>
  <si>
    <t xml:space="preserve">     Volcán</t>
  </si>
  <si>
    <t xml:space="preserve">   Chepigana</t>
  </si>
  <si>
    <t xml:space="preserve">     Chepigana</t>
  </si>
  <si>
    <t xml:space="preserve">     Garachiné</t>
  </si>
  <si>
    <t xml:space="preserve">     Jaqué</t>
  </si>
  <si>
    <t xml:space="preserve">     Puerto Piña</t>
  </si>
  <si>
    <t xml:space="preserve">     Sambú</t>
  </si>
  <si>
    <t xml:space="preserve">     Setegantí</t>
  </si>
  <si>
    <t xml:space="preserve">     Taimatí</t>
  </si>
  <si>
    <t xml:space="preserve">     Tucutí</t>
  </si>
  <si>
    <t xml:space="preserve">   Pinogana</t>
  </si>
  <si>
    <t xml:space="preserve">     Boca de Cupé</t>
  </si>
  <si>
    <t xml:space="preserve">     Paya</t>
  </si>
  <si>
    <t xml:space="preserve">     Pinogana</t>
  </si>
  <si>
    <t xml:space="preserve">     Púcuro</t>
  </si>
  <si>
    <t xml:space="preserve">     Yape</t>
  </si>
  <si>
    <t xml:space="preserve">     Yaviza</t>
  </si>
  <si>
    <t xml:space="preserve">     Metetí</t>
  </si>
  <si>
    <t xml:space="preserve">   Santa Fe</t>
  </si>
  <si>
    <t xml:space="preserve">     Río Congo</t>
  </si>
  <si>
    <t xml:space="preserve">     Río Iglesias</t>
  </si>
  <si>
    <t xml:space="preserve">     Agua Fría</t>
  </si>
  <si>
    <t xml:space="preserve">     Cucunatí</t>
  </si>
  <si>
    <t xml:space="preserve">     Río Congo Arriba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</si>
  <si>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</si>
  <si>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</si>
  <si>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</si>
  <si>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</si>
  <si>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  Llano Bonito</t>
  </si>
  <si>
    <t xml:space="preserve">   Las Minas</t>
  </si>
  <si>
    <t xml:space="preserve">     Chepo</t>
  </si>
  <si>
    <t xml:space="preserve">     Chumical</t>
  </si>
  <si>
    <t xml:space="preserve">     El Toro</t>
  </si>
  <si>
    <t xml:space="preserve">     Leones</t>
  </si>
  <si>
    <t xml:space="preserve">     Quebrada del Rosario</t>
  </si>
  <si>
    <t xml:space="preserve">     Quebrada El Ciprián</t>
  </si>
  <si>
    <t xml:space="preserve">   Los Pozos</t>
  </si>
  <si>
    <t xml:space="preserve">     Capurí</t>
  </si>
  <si>
    <t xml:space="preserve">     El Calabacito</t>
  </si>
  <si>
    <t xml:space="preserve">     El Cedro</t>
  </si>
  <si>
    <t xml:space="preserve">     La  Arena</t>
  </si>
  <si>
    <t xml:space="preserve">     La Pitaloza</t>
  </si>
  <si>
    <t xml:space="preserve">     Los Cerritos</t>
  </si>
  <si>
    <t xml:space="preserve">     Los Cerros de Paja</t>
  </si>
  <si>
    <t xml:space="preserve">     Las Llanas</t>
  </si>
  <si>
    <t xml:space="preserve">   Ocú</t>
  </si>
  <si>
    <t xml:space="preserve">     Cerro Largo</t>
  </si>
  <si>
    <t xml:space="preserve">     Los Llanos</t>
  </si>
  <si>
    <t xml:space="preserve">     Peñas Chatas</t>
  </si>
  <si>
    <t xml:space="preserve">     El Tijera</t>
  </si>
  <si>
    <t xml:space="preserve">     Menchaca</t>
  </si>
  <si>
    <t xml:space="preserve">     Entradero del Castillo</t>
  </si>
  <si>
    <t xml:space="preserve">   Parita</t>
  </si>
  <si>
    <t xml:space="preserve">     Los Castillos</t>
  </si>
  <si>
    <t xml:space="preserve">     Llano de La Cruz</t>
  </si>
  <si>
    <t xml:space="preserve">     París</t>
  </si>
  <si>
    <t xml:space="preserve">     Portobelillo</t>
  </si>
  <si>
    <t xml:space="preserve">     Potuga</t>
  </si>
  <si>
    <t xml:space="preserve">   Pesé</t>
  </si>
  <si>
    <t xml:space="preserve">     Las Cabras</t>
  </si>
  <si>
    <t xml:space="preserve">     El Pájaro</t>
  </si>
  <si>
    <t xml:space="preserve">     El Barrero</t>
  </si>
  <si>
    <t xml:space="preserve">     El Pedregoso</t>
  </si>
  <si>
    <t xml:space="preserve">     El Ciruelo</t>
  </si>
  <si>
    <t xml:space="preserve">     Sabana Grande</t>
  </si>
  <si>
    <t xml:space="preserve">     Rincón Hondo</t>
  </si>
  <si>
    <t xml:space="preserve">   Santa María</t>
  </si>
  <si>
    <t xml:space="preserve">     El Limón</t>
  </si>
  <si>
    <t xml:space="preserve">     Los Canelos</t>
  </si>
  <si>
    <t xml:space="preserve">   Guararé</t>
  </si>
  <si>
    <t xml:space="preserve">     El Espinal</t>
  </si>
  <si>
    <t xml:space="preserve">     El Macano</t>
  </si>
  <si>
    <t xml:space="preserve">     Guararé Arriba</t>
  </si>
  <si>
    <t xml:space="preserve">     La Enea</t>
  </si>
  <si>
    <t xml:space="preserve">     La Pasera</t>
  </si>
  <si>
    <t xml:space="preserve">     Las Trancas</t>
  </si>
  <si>
    <t xml:space="preserve">     Llano Abajo</t>
  </si>
  <si>
    <t xml:space="preserve">     Perales</t>
  </si>
  <si>
    <t xml:space="preserve">   Las Tablas</t>
  </si>
  <si>
    <t xml:space="preserve">     Bajo Corral</t>
  </si>
  <si>
    <t xml:space="preserve">     Bayano</t>
  </si>
  <si>
    <t xml:space="preserve">     El Carate</t>
  </si>
  <si>
    <t xml:space="preserve">     El Cocal</t>
  </si>
  <si>
    <t xml:space="preserve">     El Manantial</t>
  </si>
  <si>
    <t xml:space="preserve">     El Muñoz</t>
  </si>
  <si>
    <t xml:space="preserve">     La Laja</t>
  </si>
  <si>
    <t xml:space="preserve">     La Miel</t>
  </si>
  <si>
    <t xml:space="preserve">     La Palma</t>
  </si>
  <si>
    <t xml:space="preserve">     Las Palmitas</t>
  </si>
  <si>
    <t xml:space="preserve">     Las Tablas Abajo</t>
  </si>
  <si>
    <t xml:space="preserve">     Nuario</t>
  </si>
  <si>
    <t xml:space="preserve">     Río Hondo</t>
  </si>
  <si>
    <t xml:space="preserve">     San José</t>
  </si>
  <si>
    <t xml:space="preserve">     Sesteadero</t>
  </si>
  <si>
    <t xml:space="preserve">     Valle Rico</t>
  </si>
  <si>
    <t xml:space="preserve">     Vallerriquito</t>
  </si>
  <si>
    <t xml:space="preserve">   Los Santos</t>
  </si>
  <si>
    <t xml:space="preserve">     La Colorada</t>
  </si>
  <si>
    <t xml:space="preserve">     Las Cruces</t>
  </si>
  <si>
    <t xml:space="preserve">     Las Guabas</t>
  </si>
  <si>
    <t xml:space="preserve">     Los Olivos</t>
  </si>
  <si>
    <t xml:space="preserve">     Llano Largo</t>
  </si>
  <si>
    <t xml:space="preserve">     Santa Ana</t>
  </si>
  <si>
    <t xml:space="preserve">     Tres Quebradas</t>
  </si>
  <si>
    <t xml:space="preserve">     Agua Buena</t>
  </si>
  <si>
    <t xml:space="preserve">     Villa Lourdes</t>
  </si>
  <si>
    <t xml:space="preserve">     El Ejido</t>
  </si>
  <si>
    <t xml:space="preserve">   Macaracas</t>
  </si>
  <si>
    <t xml:space="preserve">     Bahía Honda</t>
  </si>
  <si>
    <t xml:space="preserve">     Bajos de Güera</t>
  </si>
  <si>
    <t xml:space="preserve">     Corozal</t>
  </si>
  <si>
    <t xml:space="preserve">     Chupá</t>
  </si>
  <si>
    <t xml:space="preserve">     Espino Amarillo</t>
  </si>
  <si>
    <t xml:space="preserve">     Las Palmas</t>
  </si>
  <si>
    <t xml:space="preserve">     Llano de Piedra</t>
  </si>
  <si>
    <t xml:space="preserve">     Mogollón</t>
  </si>
  <si>
    <t xml:space="preserve">   Pedasí</t>
  </si>
  <si>
    <t xml:space="preserve">     Los Asientos</t>
  </si>
  <si>
    <t xml:space="preserve">     Mariabé</t>
  </si>
  <si>
    <t xml:space="preserve">     Purio</t>
  </si>
  <si>
    <t xml:space="preserve">     Oria Arriba</t>
  </si>
  <si>
    <t xml:space="preserve">   Pocrí</t>
  </si>
  <si>
    <t xml:space="preserve">     El Cañafístulo</t>
  </si>
  <si>
    <t xml:space="preserve">     Lajamina</t>
  </si>
  <si>
    <t xml:space="preserve">     Paritilla</t>
  </si>
  <si>
    <t xml:space="preserve">   Tonosí</t>
  </si>
  <si>
    <t xml:space="preserve">     Altos de Güera</t>
  </si>
  <si>
    <t xml:space="preserve">     Cañas</t>
  </si>
  <si>
    <t xml:space="preserve">     El Bebedero</t>
  </si>
  <si>
    <t xml:space="preserve">     El Cortezo</t>
  </si>
  <si>
    <t xml:space="preserve">     Flores</t>
  </si>
  <si>
    <t xml:space="preserve">     Guánico</t>
  </si>
  <si>
    <t xml:space="preserve">     La Tronosa</t>
  </si>
  <si>
    <t xml:space="preserve">     Cambutal</t>
  </si>
  <si>
    <t xml:space="preserve">     Isla de Cañas</t>
  </si>
  <si>
    <t xml:space="preserve">   Balboa</t>
  </si>
  <si>
    <t xml:space="preserve">     Pedro González</t>
  </si>
  <si>
    <t xml:space="preserve">     Saboga</t>
  </si>
  <si>
    <t xml:space="preserve">   Chepo</t>
  </si>
  <si>
    <t xml:space="preserve">     Cañita</t>
  </si>
  <si>
    <t xml:space="preserve">     El Llano</t>
  </si>
  <si>
    <t xml:space="preserve">     Las Margaritas</t>
  </si>
  <si>
    <t xml:space="preserve">     Santa Cruz de Chinina</t>
  </si>
  <si>
    <t xml:space="preserve">     Tortí</t>
  </si>
  <si>
    <t xml:space="preserve">   Chimán</t>
  </si>
  <si>
    <t xml:space="preserve">     Brujas</t>
  </si>
  <si>
    <t xml:space="preserve">     Pásiga</t>
  </si>
  <si>
    <t xml:space="preserve">     Unión Santeña</t>
  </si>
  <si>
    <t xml:space="preserve">   Panamá</t>
  </si>
  <si>
    <t xml:space="preserve">     Curundú</t>
  </si>
  <si>
    <t xml:space="preserve">     Betania</t>
  </si>
  <si>
    <t xml:space="preserve">     Pueblo Nuevo</t>
  </si>
  <si>
    <t xml:space="preserve">     San Francisco</t>
  </si>
  <si>
    <t xml:space="preserve">     Río Abajo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</si>
  <si>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</si>
  <si>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</si>
  <si>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</si>
  <si>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</si>
  <si>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</si>
  <si>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</si>
  <si>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</si>
  <si>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</si>
  <si>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</si>
  <si>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</si>
  <si>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</si>
  <si>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</si>
  <si>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</si>
  <si>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</si>
  <si>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Amelia Denis de Icaza</t>
  </si>
  <si>
    <t xml:space="preserve">     Belisario Porras</t>
  </si>
  <si>
    <t xml:space="preserve">     José Domingo Espinar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</si>
  <si>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</si>
  <si>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</si>
  <si>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</si>
  <si>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</si>
  <si>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</si>
  <si>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</si>
  <si>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</si>
  <si>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Santa Clara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</si>
  <si>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</si>
  <si>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</si>
  <si>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</si>
  <si>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</si>
  <si>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</si>
  <si>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</si>
  <si>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</si>
  <si>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Campana</t>
  </si>
  <si>
    <t xml:space="preserve">     Cermeño</t>
  </si>
  <si>
    <t xml:space="preserve">     Cirí de  Los Sotos</t>
  </si>
  <si>
    <t xml:space="preserve">     Cirí Grande</t>
  </si>
  <si>
    <t xml:space="preserve">     El Cacao</t>
  </si>
  <si>
    <t xml:space="preserve">     La Trinidad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</si>
  <si>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</si>
  <si>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</si>
  <si>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</si>
  <si>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</si>
  <si>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</si>
  <si>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Buenos Aires</t>
  </si>
  <si>
    <t xml:space="preserve">     Chicá</t>
  </si>
  <si>
    <t xml:space="preserve">     Las Lajas</t>
  </si>
  <si>
    <t xml:space="preserve">     Nueva Gorgona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</si>
  <si>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</si>
  <si>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</si>
  <si>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</si>
  <si>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</si>
  <si>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</si>
  <si>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</si>
  <si>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Arosemena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</si>
  <si>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</si>
  <si>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</si>
  <si>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</si>
  <si>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</si>
  <si>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Hurtado</t>
  </si>
  <si>
    <t xml:space="preserve">     Iturralde</t>
  </si>
  <si>
    <t xml:space="preserve">     La Represa</t>
  </si>
  <si>
    <t xml:space="preserve">     Los Díaz</t>
  </si>
  <si>
    <t xml:space="preserve">     Mendoza</t>
  </si>
  <si>
    <t xml:space="preserve">     Obaldía</t>
  </si>
  <si>
    <t xml:space="preserve">     Playa Leona</t>
  </si>
  <si>
    <t xml:space="preserve">     Puerto Caimito</t>
  </si>
  <si>
    <t xml:space="preserve">   San Carlos</t>
  </si>
  <si>
    <t xml:space="preserve">     El Espino</t>
  </si>
  <si>
    <t xml:space="preserve">     El Higo</t>
  </si>
  <si>
    <t xml:space="preserve">     Guayabito</t>
  </si>
  <si>
    <t xml:space="preserve">     La Ermita</t>
  </si>
  <si>
    <t xml:space="preserve">     La Laguna</t>
  </si>
  <si>
    <t xml:space="preserve">     Los Llanitos</t>
  </si>
  <si>
    <t xml:space="preserve">   Atalaya</t>
  </si>
  <si>
    <t xml:space="preserve">     El Barrito</t>
  </si>
  <si>
    <t xml:space="preserve">     La Montañuela</t>
  </si>
  <si>
    <t xml:space="preserve">     La Carrillo</t>
  </si>
  <si>
    <t xml:space="preserve">     San Antonio</t>
  </si>
  <si>
    <t xml:space="preserve">   Calobre</t>
  </si>
  <si>
    <t xml:space="preserve">     Barnizal</t>
  </si>
  <si>
    <t xml:space="preserve">     Chitra</t>
  </si>
  <si>
    <t xml:space="preserve">     El Cocla</t>
  </si>
  <si>
    <t xml:space="preserve">     La Tetilla</t>
  </si>
  <si>
    <t xml:space="preserve">     La Yeguada</t>
  </si>
  <si>
    <t xml:space="preserve">     Las Guías</t>
  </si>
  <si>
    <t xml:space="preserve">     Monjarás</t>
  </si>
  <si>
    <t xml:space="preserve">   Cañazas</t>
  </si>
  <si>
    <t xml:space="preserve">     Cerro Plata</t>
  </si>
  <si>
    <t xml:space="preserve">     El Picador</t>
  </si>
  <si>
    <t xml:space="preserve">     Los Valles</t>
  </si>
  <si>
    <t xml:space="preserve">     San Marcelo</t>
  </si>
  <si>
    <t xml:space="preserve">     El Aromillo</t>
  </si>
  <si>
    <t xml:space="preserve">   La Mesa</t>
  </si>
  <si>
    <t xml:space="preserve">     Bisvalles</t>
  </si>
  <si>
    <t xml:space="preserve">     Boró</t>
  </si>
  <si>
    <t xml:space="preserve">     San Bartolo</t>
  </si>
  <si>
    <t xml:space="preserve">     Los Milagros</t>
  </si>
  <si>
    <t xml:space="preserve">   Las Palmas</t>
  </si>
  <si>
    <t xml:space="preserve">     Cerro de Casa</t>
  </si>
  <si>
    <t xml:space="preserve">     El María</t>
  </si>
  <si>
    <t xml:space="preserve">     El Prado</t>
  </si>
  <si>
    <t xml:space="preserve">     El Rincón</t>
  </si>
  <si>
    <t xml:space="preserve">     Lolá</t>
  </si>
  <si>
    <t xml:space="preserve">     Puerto Vidal</t>
  </si>
  <si>
    <t xml:space="preserve">     San Martín de Porres</t>
  </si>
  <si>
    <t xml:space="preserve">     Viguí</t>
  </si>
  <si>
    <t xml:space="preserve">     Zapotillo</t>
  </si>
  <si>
    <t xml:space="preserve">     Manuel E. Amador Terrero</t>
  </si>
  <si>
    <t xml:space="preserve">   Montijo</t>
  </si>
  <si>
    <t xml:space="preserve">     Pilón</t>
  </si>
  <si>
    <t xml:space="preserve">     Cébaco</t>
  </si>
  <si>
    <t xml:space="preserve">     Costa Hermosa</t>
  </si>
  <si>
    <t xml:space="preserve">     Unión del Norte</t>
  </si>
  <si>
    <t xml:space="preserve">   Río de Jesús</t>
  </si>
  <si>
    <t xml:space="preserve">     Utirá</t>
  </si>
  <si>
    <t xml:space="preserve">     Catorce de Noviembre</t>
  </si>
  <si>
    <t xml:space="preserve">   San Francisco</t>
  </si>
  <si>
    <t xml:space="preserve">     Los Hatillos</t>
  </si>
  <si>
    <t xml:space="preserve">     Calovébora</t>
  </si>
  <si>
    <t xml:space="preserve">     El Alto</t>
  </si>
  <si>
    <t xml:space="preserve">     Gatú O Gatucito</t>
  </si>
  <si>
    <t xml:space="preserve">     Río Luis</t>
  </si>
  <si>
    <t xml:space="preserve">     Rubén Cantú</t>
  </si>
  <si>
    <t xml:space="preserve">   Santiago</t>
  </si>
  <si>
    <t xml:space="preserve">     La Peña</t>
  </si>
  <si>
    <t xml:space="preserve">     La Raya de Santa María</t>
  </si>
  <si>
    <t xml:space="preserve">     Ponuga</t>
  </si>
  <si>
    <t xml:space="preserve">     Canto del Llano</t>
  </si>
  <si>
    <t xml:space="preserve">     Carlos Santana Ávila</t>
  </si>
  <si>
    <t xml:space="preserve">     Edwin Fábrega</t>
  </si>
  <si>
    <t xml:space="preserve">     Urracá</t>
  </si>
  <si>
    <t xml:space="preserve">     Rodrigo Luque</t>
  </si>
  <si>
    <t xml:space="preserve">     Nuevo Santiago</t>
  </si>
  <si>
    <t xml:space="preserve">     Santiago Este</t>
  </si>
  <si>
    <t xml:space="preserve">   Soná</t>
  </si>
  <si>
    <t xml:space="preserve">     Calidonia</t>
  </si>
  <si>
    <t xml:space="preserve">     Cativé</t>
  </si>
  <si>
    <t xml:space="preserve">     El Marañón</t>
  </si>
  <si>
    <t xml:space="preserve">     La Soledad</t>
  </si>
  <si>
    <t xml:space="preserve">     Quebrada de Oro</t>
  </si>
  <si>
    <t xml:space="preserve">     Rodeo Viejo</t>
  </si>
  <si>
    <t xml:space="preserve">     Hicaco</t>
  </si>
  <si>
    <t xml:space="preserve">     La Trinchera</t>
  </si>
  <si>
    <t xml:space="preserve">   Mariato</t>
  </si>
  <si>
    <t xml:space="preserve">     Arenas</t>
  </si>
  <si>
    <t xml:space="preserve">     Quebro</t>
  </si>
  <si>
    <t xml:space="preserve">     Tebario</t>
  </si>
  <si>
    <t xml:space="preserve">   Comarca Kuna Yala</t>
  </si>
  <si>
    <t xml:space="preserve">     Ailigandí</t>
  </si>
  <si>
    <t xml:space="preserve">     Puerto Obaldía</t>
  </si>
  <si>
    <t xml:space="preserve">   Cémaco</t>
  </si>
  <si>
    <t xml:space="preserve">     Lajas Blancas</t>
  </si>
  <si>
    <t xml:space="preserve">     Manuel Ortega</t>
  </si>
  <si>
    <t xml:space="preserve">   Sambú</t>
  </si>
  <si>
    <t xml:space="preserve">     Río Sábalo</t>
  </si>
  <si>
    <t xml:space="preserve">     Jingurudo</t>
  </si>
  <si>
    <t xml:space="preserve">   Besiko</t>
  </si>
  <si>
    <t xml:space="preserve">     Boca de Balsa</t>
  </si>
  <si>
    <t xml:space="preserve">     Camarón Arriba</t>
  </si>
  <si>
    <t xml:space="preserve">     Cerro Banco</t>
  </si>
  <si>
    <t xml:space="preserve">     Emplanada de Chorcha</t>
  </si>
  <si>
    <t xml:space="preserve">     Nämnoni</t>
  </si>
  <si>
    <t xml:space="preserve">     Niba</t>
  </si>
  <si>
    <t xml:space="preserve">   Mironó</t>
  </si>
  <si>
    <t xml:space="preserve">     Hato Corotú</t>
  </si>
  <si>
    <t xml:space="preserve">     Hato Culantro</t>
  </si>
  <si>
    <t xml:space="preserve">     Quebrada de Loro</t>
  </si>
  <si>
    <t xml:space="preserve">     Salto Dupí</t>
  </si>
  <si>
    <t xml:space="preserve">   Müna</t>
  </si>
  <si>
    <t xml:space="preserve">     Alto Caballero</t>
  </si>
  <si>
    <t xml:space="preserve">     Bakama</t>
  </si>
  <si>
    <t xml:space="preserve">     Cerro Puerco</t>
  </si>
  <si>
    <t xml:space="preserve">     Nibra</t>
  </si>
  <si>
    <t xml:space="preserve">     Sitio Prado</t>
  </si>
  <si>
    <t xml:space="preserve">     Dikeri</t>
  </si>
  <si>
    <t xml:space="preserve">     Mreeni</t>
  </si>
  <si>
    <t xml:space="preserve">   Nole Duima</t>
  </si>
  <si>
    <t xml:space="preserve">     Hato Chamí</t>
  </si>
  <si>
    <t xml:space="preserve">     Lajero</t>
  </si>
  <si>
    <t xml:space="preserve">     Susama</t>
  </si>
  <si>
    <t xml:space="preserve">   Ñürüm</t>
  </si>
  <si>
    <t xml:space="preserve">     Agua Salud</t>
  </si>
  <si>
    <t xml:space="preserve">     Alto de Jesús</t>
  </si>
  <si>
    <t xml:space="preserve">     Cerro Pelado</t>
  </si>
  <si>
    <t xml:space="preserve">     El Bale</t>
  </si>
  <si>
    <t xml:space="preserve">     El Paredón</t>
  </si>
  <si>
    <t xml:space="preserve">     El Piro</t>
  </si>
  <si>
    <t xml:space="preserve">     Güibale</t>
  </si>
  <si>
    <t xml:space="preserve">     El Peñón</t>
  </si>
  <si>
    <t xml:space="preserve">   Kankintú</t>
  </si>
  <si>
    <t xml:space="preserve">     Kankintú</t>
  </si>
  <si>
    <t xml:space="preserve">   Kusapín</t>
  </si>
  <si>
    <t xml:space="preserve">     Bahía Azul</t>
  </si>
  <si>
    <t xml:space="preserve">     Tobobe</t>
  </si>
  <si>
    <t xml:space="preserve">   Jirondai</t>
  </si>
  <si>
    <t xml:space="preserve">     Bürí</t>
  </si>
  <si>
    <t xml:space="preserve">     Tuwai</t>
  </si>
  <si>
    <t xml:space="preserve">     Santa Catalina o Calovébora (Bledeshia)</t>
  </si>
  <si>
    <t>0.0</t>
  </si>
  <si>
    <t>Superficie (en hectáreas)</t>
  </si>
  <si>
    <t>TOTAL</t>
  </si>
  <si>
    <t xml:space="preserve">     Bocas del Toro (cabecera)</t>
  </si>
  <si>
    <t xml:space="preserve">     Changuinola (cabecera)</t>
  </si>
  <si>
    <t xml:space="preserve">     Chiriquí Grande (cabecera)</t>
  </si>
  <si>
    <t xml:space="preserve">     Almirante (cabecera)</t>
  </si>
  <si>
    <t xml:space="preserve">     Aguadulce (cabecera)</t>
  </si>
  <si>
    <t xml:space="preserve">     Antón (cabecera)</t>
  </si>
  <si>
    <t xml:space="preserve">     La Pintada (cabecera)</t>
  </si>
  <si>
    <t xml:space="preserve">     Olá (cabecera)</t>
  </si>
  <si>
    <t xml:space="preserve">     Penonomé (cabecera)</t>
  </si>
  <si>
    <t xml:space="preserve">     Nuevo Chagres (cabecera)</t>
  </si>
  <si>
    <t xml:space="preserve">     Miguel de la Borda (cabecera)</t>
  </si>
  <si>
    <t xml:space="preserve">     Portobelo (cabecera)</t>
  </si>
  <si>
    <t xml:space="preserve">     Palenque (cabecera)</t>
  </si>
  <si>
    <t xml:space="preserve">     Alanje (cabecera)</t>
  </si>
  <si>
    <t xml:space="preserve">     Puerto Armuelles (cabecera)</t>
  </si>
  <si>
    <t xml:space="preserve">     Boquerón (cabecera)</t>
  </si>
  <si>
    <t xml:space="preserve">     La Concepción (cabecera)</t>
  </si>
  <si>
    <t xml:space="preserve">     David (cabecera)</t>
  </si>
  <si>
    <t xml:space="preserve">     Dolega (cabecera)</t>
  </si>
  <si>
    <t xml:space="preserve">     Gualaca (cabecera)</t>
  </si>
  <si>
    <t xml:space="preserve">     Remedios (cabecera)</t>
  </si>
  <si>
    <t xml:space="preserve">     Río Sereno (cabecera)</t>
  </si>
  <si>
    <t xml:space="preserve">     Las Lajas (cabecera)</t>
  </si>
  <si>
    <t xml:space="preserve">     Horconcitos (cabecera)</t>
  </si>
  <si>
    <t xml:space="preserve">     Tolé (cabecera)</t>
  </si>
  <si>
    <t xml:space="preserve">     La Palma (cabecera)</t>
  </si>
  <si>
    <t xml:space="preserve">     El Real de Santa María (cabecera)</t>
  </si>
  <si>
    <t xml:space="preserve">     Chitré (cabecera)</t>
  </si>
  <si>
    <t xml:space="preserve">     Las Minas (cabecera)</t>
  </si>
  <si>
    <t xml:space="preserve">     Los Pozos (cabecera)</t>
  </si>
  <si>
    <t xml:space="preserve">     Ocú (cabecera)</t>
  </si>
  <si>
    <t xml:space="preserve">     Parita (cabecera)</t>
  </si>
  <si>
    <t xml:space="preserve">     Pesé (cabecera)</t>
  </si>
  <si>
    <t xml:space="preserve">     Santa María (cabecera)</t>
  </si>
  <si>
    <t xml:space="preserve">     Guararé (cabecera)</t>
  </si>
  <si>
    <t xml:space="preserve">     Las Tablas (cabecera)</t>
  </si>
  <si>
    <t xml:space="preserve">     La Villa de Los Santos (cabecera)</t>
  </si>
  <si>
    <t xml:space="preserve">     Macaracas (cabecera)</t>
  </si>
  <si>
    <t xml:space="preserve">     Pedasí (cabecera)</t>
  </si>
  <si>
    <t xml:space="preserve">     Pocrí (cabecera)</t>
  </si>
  <si>
    <t xml:space="preserve">     Tonosí (cabecera)</t>
  </si>
  <si>
    <t xml:space="preserve">     San Miguel (cabecera)</t>
  </si>
  <si>
    <t xml:space="preserve">     Chimán (cabecera)</t>
  </si>
  <si>
    <t xml:space="preserve">     Arraiján (cabecera)</t>
  </si>
  <si>
    <t xml:space="preserve">     Capira (cabecera)</t>
  </si>
  <si>
    <t xml:space="preserve">     Chame (cabecera)</t>
  </si>
  <si>
    <t xml:space="preserve">     San Carlos (cabecera)</t>
  </si>
  <si>
    <t xml:space="preserve">     Atalaya (cabecera)</t>
  </si>
  <si>
    <t xml:space="preserve">     Calobre (cabecera)</t>
  </si>
  <si>
    <t xml:space="preserve">     Cañazas (cabecera)</t>
  </si>
  <si>
    <t xml:space="preserve">     La Mesa (cabecera)</t>
  </si>
  <si>
    <t xml:space="preserve">     Las Palmas (cabecera)</t>
  </si>
  <si>
    <t xml:space="preserve">     Montijo (cabecera)</t>
  </si>
  <si>
    <t xml:space="preserve">     Río de Jesús (cabecera)</t>
  </si>
  <si>
    <t xml:space="preserve">     San Francisco (cabecera)</t>
  </si>
  <si>
    <t xml:space="preserve">     Santa Fe (cabecera)</t>
  </si>
  <si>
    <t xml:space="preserve">     Santiago (cabecera)</t>
  </si>
  <si>
    <t xml:space="preserve">     Soná (cabecera)</t>
  </si>
  <si>
    <t xml:space="preserve">     Llano de Catival o Mariato (cabecera)</t>
  </si>
  <si>
    <t xml:space="preserve">     Cirilo Guaynora (cabecera)</t>
  </si>
  <si>
    <t xml:space="preserve">     Soloy (cabecera)</t>
  </si>
  <si>
    <t xml:space="preserve">     Hato Pilón (cabecera)</t>
  </si>
  <si>
    <t xml:space="preserve">     Chichica (cabecera)</t>
  </si>
  <si>
    <t xml:space="preserve">     Cerro Iglesias (cabecera)</t>
  </si>
  <si>
    <t xml:space="preserve">     Buenos Aires (cabecera)</t>
  </si>
  <si>
    <t xml:space="preserve">     Bisira (cabecera)</t>
  </si>
  <si>
    <t xml:space="preserve">     Chepo (cabecera)</t>
  </si>
  <si>
    <t xml:space="preserve">     Comarca Kuna de Madungandí</t>
  </si>
  <si>
    <t xml:space="preserve">Panamá Oeste </t>
  </si>
  <si>
    <t xml:space="preserve">   Santa Catalina o Calovébora </t>
  </si>
  <si>
    <t xml:space="preserve">     Alto Bilingüe </t>
  </si>
  <si>
    <t xml:space="preserve">     Loma Yuca </t>
  </si>
  <si>
    <t xml:space="preserve">     Valle Bonito </t>
  </si>
  <si>
    <t xml:space="preserve">             Cuando la cantidad es menor a la mitad de unidad o fracción decimal adoptada, para la expresión del dato.</t>
  </si>
  <si>
    <t>Cuadro 41. JENGIBRE,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</si>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</sst>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3" applyFont="1" applyBorder="1"/>
    <xf numFmtId="0" fontId="3" fillId="3" borderId="0" xfId="0" applyFont="1" applyFill="1" applyBorder="1"/>
    <xf numFmtId="0" fontId="3" fillId="3" borderId="0" xfId="0" applyFont="1" applyFill="1"/>
    <xf numFmtId="0" fontId="3" fillId="0" borderId="0" xfId="3" applyFont="1" applyFill="1" applyBorder="1"/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49" fontId="3" fillId="3" borderId="0" xfId="0" applyNumberFormat="1" applyFont="1" applyFill="1"/>
    <xf numFmtId="0" fontId="0" fillId="3" borderId="0" xfId="0" applyFill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top"/>
    </xf>
    <xf numFmtId="165" fontId="6" fillId="2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43" fontId="2" fillId="0" borderId="2" xfId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43" fontId="2" fillId="0" borderId="4" xfId="1" applyNumberFormat="1" applyFont="1" applyFill="1" applyBorder="1" applyAlignment="1">
      <alignment horizontal="right" vertical="center" wrapText="1"/>
    </xf>
    <xf numFmtId="165" fontId="2" fillId="0" borderId="5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right" vertical="center" wrapText="1"/>
    </xf>
    <xf numFmtId="43" fontId="4" fillId="0" borderId="4" xfId="1" applyNumberFormat="1" applyFont="1" applyFill="1" applyBorder="1" applyAlignment="1">
      <alignment horizontal="right" vertical="center" wrapText="1"/>
    </xf>
    <xf numFmtId="165" fontId="4" fillId="0" borderId="5" xfId="1" applyNumberFormat="1" applyFont="1" applyFill="1" applyBorder="1" applyAlignment="1">
      <alignment horizontal="right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43" fontId="4" fillId="0" borderId="7" xfId="1" applyNumberFormat="1" applyFont="1" applyFill="1" applyBorder="1" applyAlignment="1">
      <alignment horizontal="right" vertical="center" wrapText="1"/>
    </xf>
    <xf numFmtId="165" fontId="4" fillId="0" borderId="8" xfId="1" applyNumberFormat="1" applyFont="1" applyFill="1" applyBorder="1" applyAlignment="1">
      <alignment horizontal="right" vertical="center" wrapText="1"/>
    </xf>
    <xf numFmtId="0" fontId="2" fillId="0" borderId="0" xfId="6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left" vertical="center"/>
    </xf>
    <xf numFmtId="0" fontId="4" fillId="0" borderId="6" xfId="7" applyFont="1" applyFill="1" applyBorder="1" applyAlignment="1">
      <alignment horizontal="left" vertical="center"/>
    </xf>
    <xf numFmtId="0" fontId="4" fillId="3" borderId="0" xfId="11" applyFont="1" applyFill="1" applyBorder="1" applyAlignment="1">
      <alignment horizontal="left" vertical="center"/>
    </xf>
    <xf numFmtId="0" fontId="3" fillId="0" borderId="0" xfId="3" applyFont="1" applyFill="1" applyBorder="1" applyAlignment="1">
      <alignment vertical="center"/>
    </xf>
    <xf numFmtId="0" fontId="3" fillId="0" borderId="9" xfId="3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</cellXfs>
  <cellStyles count="12">
    <cellStyle name="Millares" xfId="1" builtinId="3"/>
    <cellStyle name="Normal" xfId="0" builtinId="0"/>
    <cellStyle name="Normal 2" xfId="3"/>
    <cellStyle name="style1749130342627" xfId="4"/>
    <cellStyle name="style1749130345081" xfId="11"/>
    <cellStyle name="style1749134317486" xfId="2"/>
    <cellStyle name="style1749134319752" xfId="5"/>
    <cellStyle name="style1749134319830" xfId="7"/>
    <cellStyle name="style1749134320190" xfId="6"/>
    <cellStyle name="style1749134320284" xfId="8"/>
    <cellStyle name="style1749134321081" xfId="9"/>
    <cellStyle name="style1749134321190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697</xdr:row>
      <xdr:rowOff>57151</xdr:rowOff>
    </xdr:from>
    <xdr:to>
      <xdr:col>0</xdr:col>
      <xdr:colOff>381000</xdr:colOff>
      <xdr:row>699</xdr:row>
      <xdr:rowOff>142876</xdr:rowOff>
    </xdr:to>
    <xdr:sp macro="" textlink="">
      <xdr:nvSpPr>
        <xdr:cNvPr id="2" name="Cerrar llave 1"/>
        <xdr:cNvSpPr/>
      </xdr:nvSpPr>
      <xdr:spPr>
        <a:xfrm>
          <a:off x="297181" y="10157460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0"/>
  <sheetViews>
    <sheetView showGridLines="0" tabSelected="1" zoomScale="85" zoomScaleNormal="85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4" customWidth="1"/>
    <col min="2" max="2" width="15" style="5" customWidth="1"/>
    <col min="3" max="5" width="15" style="6" customWidth="1"/>
    <col min="6" max="6" width="15" style="5" customWidth="1"/>
    <col min="7" max="16384" width="9.140625" style="4"/>
  </cols>
  <sheetData>
    <row r="1" spans="1:7" s="1" customFormat="1" ht="60" customHeight="1" x14ac:dyDescent="0.2">
      <c r="A1" s="32" t="s">
        <v>661</v>
      </c>
      <c r="B1" s="32"/>
      <c r="C1" s="32"/>
      <c r="D1" s="32"/>
      <c r="E1" s="32"/>
      <c r="F1" s="32"/>
    </row>
    <row r="2" spans="1:7" s="3" customFormat="1" ht="30" customHeight="1" x14ac:dyDescent="0.2">
      <c r="A2" s="35" t="s">
        <v>0</v>
      </c>
      <c r="B2" s="33" t="s">
        <v>1</v>
      </c>
      <c r="C2" s="34" t="s">
        <v>585</v>
      </c>
      <c r="D2" s="34"/>
      <c r="E2" s="34"/>
      <c r="F2" s="33" t="s">
        <v>663</v>
      </c>
      <c r="G2" s="2"/>
    </row>
    <row r="3" spans="1:7" s="3" customFormat="1" ht="30" customHeight="1" x14ac:dyDescent="0.2">
      <c r="A3" s="35"/>
      <c r="B3" s="33"/>
      <c r="C3" s="13" t="s">
        <v>2</v>
      </c>
      <c r="D3" s="13" t="s">
        <v>3</v>
      </c>
      <c r="E3" s="13" t="s">
        <v>4</v>
      </c>
      <c r="F3" s="33"/>
      <c r="G3" s="2"/>
    </row>
    <row r="4" spans="1:7" ht="21" customHeight="1" x14ac:dyDescent="0.2">
      <c r="A4" s="26" t="s">
        <v>586</v>
      </c>
      <c r="B4" s="14">
        <f>SUM(B5+B48+B104+B149+B254+B282+B335+B415+B463+B525+B631+B635+B643)</f>
        <v>12745</v>
      </c>
      <c r="C4" s="15">
        <f t="shared" ref="C4:F4" si="0">SUM(C5+C48+C104+C149+C254+C282+C335+C415+C463+C525+C631+C635+C643)</f>
        <v>317.98506356299998</v>
      </c>
      <c r="D4" s="15">
        <f t="shared" si="0"/>
        <v>13.796582891261796</v>
      </c>
      <c r="E4" s="15">
        <f t="shared" si="0"/>
        <v>0.52493861154158805</v>
      </c>
      <c r="F4" s="16">
        <f t="shared" si="0"/>
        <v>98509.940700000021</v>
      </c>
    </row>
    <row r="5" spans="1:7" ht="21" customHeight="1" x14ac:dyDescent="0.2">
      <c r="A5" s="27" t="s">
        <v>5</v>
      </c>
      <c r="B5" s="17">
        <f>SUM(B6+B13+B31+B37)</f>
        <v>391</v>
      </c>
      <c r="C5" s="18">
        <f t="shared" ref="C5:F5" si="1">SUM(C6+C13+C31+C37)</f>
        <v>2.8460765499999998</v>
      </c>
      <c r="D5" s="18">
        <f t="shared" si="1"/>
        <v>8.3447196833333435E-3</v>
      </c>
      <c r="E5" s="18">
        <f t="shared" si="1"/>
        <v>0</v>
      </c>
      <c r="F5" s="19">
        <f t="shared" si="1"/>
        <v>500.94719999999978</v>
      </c>
    </row>
    <row r="6" spans="1:7" ht="15" customHeight="1" x14ac:dyDescent="0.2">
      <c r="A6" s="27" t="s">
        <v>20</v>
      </c>
      <c r="B6" s="17">
        <v>46</v>
      </c>
      <c r="C6" s="18">
        <v>2.4930096409999996</v>
      </c>
      <c r="D6" s="18">
        <v>7.3847200000000014E-5</v>
      </c>
      <c r="E6" s="18">
        <v>0</v>
      </c>
      <c r="F6" s="19">
        <v>446.02699999999976</v>
      </c>
    </row>
    <row r="7" spans="1:7" ht="15" customHeight="1" x14ac:dyDescent="0.2">
      <c r="A7" s="27" t="s">
        <v>587</v>
      </c>
      <c r="B7" s="20">
        <v>7</v>
      </c>
      <c r="C7" s="21">
        <v>3.2492720000000001E-3</v>
      </c>
      <c r="D7" s="21">
        <v>0</v>
      </c>
      <c r="E7" s="21">
        <v>0</v>
      </c>
      <c r="F7" s="22">
        <v>0.6</v>
      </c>
    </row>
    <row r="8" spans="1:7" ht="15" customHeight="1" x14ac:dyDescent="0.2">
      <c r="A8" s="27" t="s">
        <v>21</v>
      </c>
      <c r="B8" s="20">
        <v>14</v>
      </c>
      <c r="C8" s="21">
        <v>9.4524239999999992E-3</v>
      </c>
      <c r="D8" s="21">
        <v>0</v>
      </c>
      <c r="E8" s="21">
        <v>0</v>
      </c>
      <c r="F8" s="22">
        <v>1.85</v>
      </c>
    </row>
    <row r="9" spans="1:7" ht="15" customHeight="1" x14ac:dyDescent="0.2">
      <c r="A9" s="27" t="s">
        <v>22</v>
      </c>
      <c r="B9" s="20">
        <v>2</v>
      </c>
      <c r="C9" s="21">
        <v>4.80006E-4</v>
      </c>
      <c r="D9" s="21">
        <v>0</v>
      </c>
      <c r="E9" s="21">
        <v>0</v>
      </c>
      <c r="F9" s="22">
        <v>0.09</v>
      </c>
    </row>
    <row r="10" spans="1:7" ht="15" customHeight="1" x14ac:dyDescent="0.2">
      <c r="A10" s="27" t="s">
        <v>23</v>
      </c>
      <c r="B10" s="20">
        <v>13</v>
      </c>
      <c r="C10" s="21">
        <v>2.9908090000000001E-3</v>
      </c>
      <c r="D10" s="21">
        <v>7.38472E-5</v>
      </c>
      <c r="E10" s="21">
        <v>0</v>
      </c>
      <c r="F10" s="22">
        <v>0.28700000000000003</v>
      </c>
    </row>
    <row r="11" spans="1:7" ht="15" customHeight="1" x14ac:dyDescent="0.2">
      <c r="A11" s="27" t="s">
        <v>24</v>
      </c>
      <c r="B11" s="20">
        <v>8</v>
      </c>
      <c r="C11" s="21">
        <v>1.6837130000000002E-2</v>
      </c>
      <c r="D11" s="21">
        <v>0</v>
      </c>
      <c r="E11" s="21">
        <v>0</v>
      </c>
      <c r="F11" s="22">
        <v>3.1999999999999997</v>
      </c>
    </row>
    <row r="12" spans="1:7" ht="15" customHeight="1" x14ac:dyDescent="0.2">
      <c r="A12" s="27" t="s">
        <v>25</v>
      </c>
      <c r="B12" s="20">
        <v>2</v>
      </c>
      <c r="C12" s="21">
        <v>2.46</v>
      </c>
      <c r="D12" s="21">
        <v>0</v>
      </c>
      <c r="E12" s="21">
        <v>0</v>
      </c>
      <c r="F12" s="22">
        <v>440</v>
      </c>
    </row>
    <row r="13" spans="1:7" ht="15" customHeight="1" x14ac:dyDescent="0.2">
      <c r="A13" s="27" t="s">
        <v>26</v>
      </c>
      <c r="B13" s="17">
        <v>250</v>
      </c>
      <c r="C13" s="18">
        <v>0.12627850900000004</v>
      </c>
      <c r="D13" s="18">
        <v>8.0862544833333449E-3</v>
      </c>
      <c r="E13" s="18">
        <v>0</v>
      </c>
      <c r="F13" s="19">
        <v>16.416399999999996</v>
      </c>
    </row>
    <row r="14" spans="1:7" ht="15" customHeight="1" x14ac:dyDescent="0.2">
      <c r="A14" s="27" t="s">
        <v>588</v>
      </c>
      <c r="B14" s="20">
        <v>18</v>
      </c>
      <c r="C14" s="21">
        <v>5.1323739999999994E-3</v>
      </c>
      <c r="D14" s="21">
        <v>3.6924000000000001E-5</v>
      </c>
      <c r="E14" s="21">
        <v>0</v>
      </c>
      <c r="F14" s="22">
        <v>0.85140000000000038</v>
      </c>
    </row>
    <row r="15" spans="1:7" ht="15" customHeight="1" x14ac:dyDescent="0.2">
      <c r="A15" s="27" t="s">
        <v>27</v>
      </c>
      <c r="B15" s="20">
        <v>18</v>
      </c>
      <c r="C15" s="21">
        <v>2.8431139999999999E-3</v>
      </c>
      <c r="D15" s="21">
        <v>3.6924000000000001E-5</v>
      </c>
      <c r="E15" s="21">
        <v>0</v>
      </c>
      <c r="F15" s="22">
        <v>0.47000000000000003</v>
      </c>
    </row>
    <row r="16" spans="1:7" ht="15" customHeight="1" x14ac:dyDescent="0.2">
      <c r="A16" s="27" t="s">
        <v>28</v>
      </c>
      <c r="B16" s="20">
        <v>73</v>
      </c>
      <c r="C16" s="21">
        <v>6.081306000000003E-2</v>
      </c>
      <c r="D16" s="21">
        <v>2.7692651000000004E-3</v>
      </c>
      <c r="E16" s="21">
        <v>0</v>
      </c>
      <c r="F16" s="22">
        <v>6.3049999999999988</v>
      </c>
    </row>
    <row r="17" spans="1:6" ht="15" customHeight="1" x14ac:dyDescent="0.2">
      <c r="A17" s="27" t="s">
        <v>29</v>
      </c>
      <c r="B17" s="20">
        <v>34</v>
      </c>
      <c r="C17" s="21">
        <v>7.6801029999999989E-3</v>
      </c>
      <c r="D17" s="21">
        <v>2.9538800000000005E-4</v>
      </c>
      <c r="E17" s="21">
        <v>0</v>
      </c>
      <c r="F17" s="22">
        <v>1.4220000000000002</v>
      </c>
    </row>
    <row r="18" spans="1:6" ht="15" customHeight="1" x14ac:dyDescent="0.2">
      <c r="A18" s="27" t="s">
        <v>30</v>
      </c>
      <c r="B18" s="20">
        <v>3</v>
      </c>
      <c r="C18" s="21">
        <v>3.1385010000000001E-3</v>
      </c>
      <c r="D18" s="21">
        <v>0</v>
      </c>
      <c r="E18" s="21">
        <v>0</v>
      </c>
      <c r="F18" s="22">
        <v>0.23200000000000001</v>
      </c>
    </row>
    <row r="19" spans="1:6" ht="15" customHeight="1" x14ac:dyDescent="0.2">
      <c r="A19" s="27" t="s">
        <v>31</v>
      </c>
      <c r="B19" s="20">
        <v>1</v>
      </c>
      <c r="C19" s="21">
        <v>3.6923499999999998E-4</v>
      </c>
      <c r="D19" s="21">
        <v>0</v>
      </c>
      <c r="E19" s="21">
        <v>0</v>
      </c>
      <c r="F19" s="22">
        <v>0.08</v>
      </c>
    </row>
    <row r="20" spans="1:6" ht="15" customHeight="1" x14ac:dyDescent="0.2">
      <c r="A20" s="27" t="s">
        <v>32</v>
      </c>
      <c r="B20" s="20">
        <v>3</v>
      </c>
      <c r="C20" s="21">
        <v>7.4585529999999997E-3</v>
      </c>
      <c r="D20" s="21">
        <v>2.0307941500000001E-3</v>
      </c>
      <c r="E20" s="21">
        <v>0</v>
      </c>
      <c r="F20" s="22">
        <v>0.96499999999999997</v>
      </c>
    </row>
    <row r="21" spans="1:6" ht="15" customHeight="1" x14ac:dyDescent="0.2">
      <c r="A21" s="27" t="s">
        <v>33</v>
      </c>
      <c r="B21" s="20">
        <v>8</v>
      </c>
      <c r="C21" s="21">
        <v>5.9446899999999999E-3</v>
      </c>
      <c r="D21" s="21">
        <v>7.3847060000000006E-4</v>
      </c>
      <c r="E21" s="21">
        <v>0</v>
      </c>
      <c r="F21" s="22">
        <v>0.9880000000000001</v>
      </c>
    </row>
    <row r="22" spans="1:6" ht="15" customHeight="1" x14ac:dyDescent="0.2">
      <c r="A22" s="27" t="s">
        <v>34</v>
      </c>
      <c r="B22" s="20">
        <v>27</v>
      </c>
      <c r="C22" s="21">
        <v>9.0831910000000009E-3</v>
      </c>
      <c r="D22" s="21">
        <v>2.5846463333333328E-4</v>
      </c>
      <c r="E22" s="21">
        <v>0</v>
      </c>
      <c r="F22" s="22">
        <v>1.3640000000000003</v>
      </c>
    </row>
    <row r="23" spans="1:6" ht="15" customHeight="1" x14ac:dyDescent="0.2">
      <c r="A23" s="27" t="s">
        <v>35</v>
      </c>
      <c r="B23" s="20">
        <v>12</v>
      </c>
      <c r="C23" s="21">
        <v>3.3600440000000004E-3</v>
      </c>
      <c r="D23" s="21">
        <v>0</v>
      </c>
      <c r="E23" s="21">
        <v>0</v>
      </c>
      <c r="F23" s="22">
        <v>0.42999999999999994</v>
      </c>
    </row>
    <row r="24" spans="1:6" ht="15" customHeight="1" x14ac:dyDescent="0.2">
      <c r="A24" s="27" t="s">
        <v>36</v>
      </c>
      <c r="B24" s="20">
        <v>19</v>
      </c>
      <c r="C24" s="21">
        <v>2.8061930000000002E-3</v>
      </c>
      <c r="D24" s="21">
        <v>2.5846499999999999E-4</v>
      </c>
      <c r="E24" s="21">
        <v>0</v>
      </c>
      <c r="F24" s="22">
        <v>0.49000000000000005</v>
      </c>
    </row>
    <row r="25" spans="1:6" ht="15" customHeight="1" x14ac:dyDescent="0.2">
      <c r="A25" s="27" t="s">
        <v>37</v>
      </c>
      <c r="B25" s="20">
        <v>4</v>
      </c>
      <c r="C25" s="21">
        <v>1.3661709999999998E-3</v>
      </c>
      <c r="D25" s="21">
        <v>0</v>
      </c>
      <c r="E25" s="21">
        <v>0</v>
      </c>
      <c r="F25" s="22">
        <v>0.24900000000000003</v>
      </c>
    </row>
    <row r="26" spans="1:6" ht="15" customHeight="1" x14ac:dyDescent="0.2">
      <c r="A26" s="27" t="s">
        <v>38</v>
      </c>
      <c r="B26" s="20">
        <v>6</v>
      </c>
      <c r="C26" s="21">
        <v>4.5415950000000007E-3</v>
      </c>
      <c r="D26" s="21">
        <v>0</v>
      </c>
      <c r="E26" s="21">
        <v>0</v>
      </c>
      <c r="F26" s="22">
        <v>0.92999999999999994</v>
      </c>
    </row>
    <row r="27" spans="1:6" ht="15" customHeight="1" x14ac:dyDescent="0.2">
      <c r="A27" s="27" t="s">
        <v>39</v>
      </c>
      <c r="B27" s="20">
        <v>2</v>
      </c>
      <c r="C27" s="21">
        <v>3.729277E-3</v>
      </c>
      <c r="D27" s="21">
        <v>0</v>
      </c>
      <c r="E27" s="21">
        <v>0</v>
      </c>
      <c r="F27" s="22">
        <v>0.66</v>
      </c>
    </row>
    <row r="28" spans="1:6" ht="15" customHeight="1" x14ac:dyDescent="0.2">
      <c r="A28" s="27" t="s">
        <v>40</v>
      </c>
      <c r="B28" s="20">
        <v>15</v>
      </c>
      <c r="C28" s="21">
        <v>4.2092839999999989E-3</v>
      </c>
      <c r="D28" s="21">
        <v>1.6615589999999997E-3</v>
      </c>
      <c r="E28" s="21">
        <v>0</v>
      </c>
      <c r="F28" s="22">
        <v>0.36500000000000005</v>
      </c>
    </row>
    <row r="29" spans="1:6" ht="15" customHeight="1" x14ac:dyDescent="0.2">
      <c r="A29" s="27" t="s">
        <v>41</v>
      </c>
      <c r="B29" s="20">
        <v>3</v>
      </c>
      <c r="C29" s="21">
        <v>2.3631059999999998E-3</v>
      </c>
      <c r="D29" s="21">
        <v>0</v>
      </c>
      <c r="E29" s="21">
        <v>0</v>
      </c>
      <c r="F29" s="22">
        <v>0.44500000000000012</v>
      </c>
    </row>
    <row r="30" spans="1:6" ht="15" customHeight="1" x14ac:dyDescent="0.2">
      <c r="A30" s="27" t="s">
        <v>42</v>
      </c>
      <c r="B30" s="20">
        <v>4</v>
      </c>
      <c r="C30" s="21">
        <v>1.4400179999999999E-3</v>
      </c>
      <c r="D30" s="21">
        <v>0</v>
      </c>
      <c r="E30" s="21">
        <v>0</v>
      </c>
      <c r="F30" s="22">
        <v>0.17</v>
      </c>
    </row>
    <row r="31" spans="1:6" ht="15" customHeight="1" x14ac:dyDescent="0.2">
      <c r="A31" s="27" t="s">
        <v>43</v>
      </c>
      <c r="B31" s="17">
        <v>35</v>
      </c>
      <c r="C31" s="18">
        <v>2.5920322000000003E-2</v>
      </c>
      <c r="D31" s="18">
        <v>0</v>
      </c>
      <c r="E31" s="18">
        <v>0</v>
      </c>
      <c r="F31" s="19">
        <v>4.7400000000000011</v>
      </c>
    </row>
    <row r="32" spans="1:6" ht="15" customHeight="1" x14ac:dyDescent="0.2">
      <c r="A32" s="27" t="s">
        <v>589</v>
      </c>
      <c r="B32" s="20">
        <v>3</v>
      </c>
      <c r="C32" s="21">
        <v>8.8616400000000005E-4</v>
      </c>
      <c r="D32" s="21">
        <v>0</v>
      </c>
      <c r="E32" s="21">
        <v>0</v>
      </c>
      <c r="F32" s="22">
        <v>0.11</v>
      </c>
    </row>
    <row r="33" spans="1:6" ht="15" customHeight="1" x14ac:dyDescent="0.2">
      <c r="A33" s="27" t="s">
        <v>44</v>
      </c>
      <c r="B33" s="20">
        <v>10</v>
      </c>
      <c r="C33" s="21">
        <v>2.9169590000000002E-3</v>
      </c>
      <c r="D33" s="21">
        <v>0</v>
      </c>
      <c r="E33" s="21">
        <v>0</v>
      </c>
      <c r="F33" s="22">
        <v>0.51500000000000001</v>
      </c>
    </row>
    <row r="34" spans="1:6" ht="15" customHeight="1" x14ac:dyDescent="0.2">
      <c r="A34" s="27" t="s">
        <v>45</v>
      </c>
      <c r="B34" s="20">
        <v>3</v>
      </c>
      <c r="C34" s="21">
        <v>1.2184769999999999E-3</v>
      </c>
      <c r="D34" s="21">
        <v>0</v>
      </c>
      <c r="E34" s="21">
        <v>0</v>
      </c>
      <c r="F34" s="22">
        <v>0.22999999999999998</v>
      </c>
    </row>
    <row r="35" spans="1:6" ht="15" customHeight="1" x14ac:dyDescent="0.2">
      <c r="A35" s="27" t="s">
        <v>46</v>
      </c>
      <c r="B35" s="20">
        <v>6</v>
      </c>
      <c r="C35" s="21">
        <v>2.4369549999999998E-3</v>
      </c>
      <c r="D35" s="21">
        <v>0</v>
      </c>
      <c r="E35" s="21">
        <v>0</v>
      </c>
      <c r="F35" s="22">
        <v>0.52</v>
      </c>
    </row>
    <row r="36" spans="1:6" ht="15" customHeight="1" x14ac:dyDescent="0.2">
      <c r="A36" s="27" t="s">
        <v>47</v>
      </c>
      <c r="B36" s="20">
        <v>13</v>
      </c>
      <c r="C36" s="21">
        <v>1.8461766999999997E-2</v>
      </c>
      <c r="D36" s="21">
        <v>0</v>
      </c>
      <c r="E36" s="21">
        <v>0</v>
      </c>
      <c r="F36" s="22">
        <v>3.3650000000000007</v>
      </c>
    </row>
    <row r="37" spans="1:6" ht="15" customHeight="1" x14ac:dyDescent="0.2">
      <c r="A37" s="27" t="s">
        <v>48</v>
      </c>
      <c r="B37" s="17">
        <v>60</v>
      </c>
      <c r="C37" s="18">
        <v>0.20086807800000001</v>
      </c>
      <c r="D37" s="18">
        <v>1.8461799999999995E-4</v>
      </c>
      <c r="E37" s="18">
        <v>0</v>
      </c>
      <c r="F37" s="19">
        <v>33.76380000000001</v>
      </c>
    </row>
    <row r="38" spans="1:6" ht="15" customHeight="1" x14ac:dyDescent="0.2">
      <c r="A38" s="27" t="s">
        <v>590</v>
      </c>
      <c r="B38" s="20">
        <v>10</v>
      </c>
      <c r="C38" s="21">
        <v>1.6984840000000001E-3</v>
      </c>
      <c r="D38" s="21">
        <v>0</v>
      </c>
      <c r="E38" s="21">
        <v>0</v>
      </c>
      <c r="F38" s="22">
        <v>11.334</v>
      </c>
    </row>
    <row r="39" spans="1:6" ht="15" customHeight="1" x14ac:dyDescent="0.2">
      <c r="A39" s="27" t="s">
        <v>49</v>
      </c>
      <c r="B39" s="20">
        <v>5</v>
      </c>
      <c r="C39" s="21">
        <v>4.0443082999999998E-2</v>
      </c>
      <c r="D39" s="21">
        <v>0</v>
      </c>
      <c r="E39" s="21">
        <v>0</v>
      </c>
      <c r="F39" s="22">
        <v>7.09</v>
      </c>
    </row>
    <row r="40" spans="1:6" ht="15" customHeight="1" x14ac:dyDescent="0.2">
      <c r="A40" s="27" t="s">
        <v>50</v>
      </c>
      <c r="B40" s="20">
        <v>10</v>
      </c>
      <c r="C40" s="21">
        <v>2.2584648999999998E-2</v>
      </c>
      <c r="D40" s="21">
        <v>0</v>
      </c>
      <c r="E40" s="21">
        <v>0</v>
      </c>
      <c r="F40" s="22">
        <v>4.0350000000000001</v>
      </c>
    </row>
    <row r="41" spans="1:6" ht="15" customHeight="1" x14ac:dyDescent="0.2">
      <c r="A41" s="27" t="s">
        <v>51</v>
      </c>
      <c r="B41" s="20">
        <v>1</v>
      </c>
      <c r="C41" s="21">
        <v>9.2308799999999997E-4</v>
      </c>
      <c r="D41" s="21">
        <v>0</v>
      </c>
      <c r="E41" s="21">
        <v>0</v>
      </c>
      <c r="F41" s="22">
        <v>0.17</v>
      </c>
    </row>
    <row r="42" spans="1:6" ht="15" customHeight="1" x14ac:dyDescent="0.2">
      <c r="A42" s="27" t="s">
        <v>52</v>
      </c>
      <c r="B42" s="20">
        <v>14</v>
      </c>
      <c r="C42" s="21">
        <v>1.3144778000000001E-2</v>
      </c>
      <c r="D42" s="21">
        <v>7.3847E-5</v>
      </c>
      <c r="E42" s="21">
        <v>0</v>
      </c>
      <c r="F42" s="22">
        <v>2.4189999999999996</v>
      </c>
    </row>
    <row r="43" spans="1:6" ht="15" customHeight="1" x14ac:dyDescent="0.2">
      <c r="A43" s="27" t="s">
        <v>53</v>
      </c>
      <c r="B43" s="20">
        <v>2</v>
      </c>
      <c r="C43" s="21">
        <v>2.21542E-4</v>
      </c>
      <c r="D43" s="21">
        <v>0</v>
      </c>
      <c r="E43" s="21">
        <v>0</v>
      </c>
      <c r="F43" s="22">
        <v>0.04</v>
      </c>
    </row>
    <row r="44" spans="1:6" ht="15" customHeight="1" x14ac:dyDescent="0.2">
      <c r="A44" s="27" t="s">
        <v>54</v>
      </c>
      <c r="B44" s="20">
        <v>3</v>
      </c>
      <c r="C44" s="21">
        <v>5.907760000000001E-4</v>
      </c>
      <c r="D44" s="21">
        <v>7.3847000000000013E-5</v>
      </c>
      <c r="E44" s="21">
        <v>0</v>
      </c>
      <c r="F44" s="22">
        <v>0.11</v>
      </c>
    </row>
    <row r="45" spans="1:6" ht="15" customHeight="1" x14ac:dyDescent="0.2">
      <c r="A45" s="27" t="s">
        <v>55</v>
      </c>
      <c r="B45" s="20">
        <v>7</v>
      </c>
      <c r="C45" s="21">
        <v>7.1809254000000017E-2</v>
      </c>
      <c r="D45" s="21">
        <v>3.6924000000000001E-5</v>
      </c>
      <c r="E45" s="21">
        <v>0</v>
      </c>
      <c r="F45" s="22">
        <v>0.21179999999999999</v>
      </c>
    </row>
    <row r="46" spans="1:6" ht="15" customHeight="1" x14ac:dyDescent="0.2">
      <c r="A46" s="27" t="s">
        <v>56</v>
      </c>
      <c r="B46" s="20">
        <v>2</v>
      </c>
      <c r="C46" s="21">
        <v>3.7292770000000005E-3</v>
      </c>
      <c r="D46" s="21">
        <v>0</v>
      </c>
      <c r="E46" s="21">
        <v>0</v>
      </c>
      <c r="F46" s="22">
        <v>0.65</v>
      </c>
    </row>
    <row r="47" spans="1:6" ht="15" customHeight="1" x14ac:dyDescent="0.2">
      <c r="A47" s="27" t="s">
        <v>57</v>
      </c>
      <c r="B47" s="20">
        <v>6</v>
      </c>
      <c r="C47" s="21">
        <v>4.5723146999999999E-2</v>
      </c>
      <c r="D47" s="21">
        <v>0</v>
      </c>
      <c r="E47" s="21">
        <v>0</v>
      </c>
      <c r="F47" s="22">
        <v>7.7040000000000006</v>
      </c>
    </row>
    <row r="48" spans="1:6" ht="21" customHeight="1" x14ac:dyDescent="0.2">
      <c r="A48" s="27" t="s">
        <v>6</v>
      </c>
      <c r="B48" s="17">
        <f>SUM(B49+B57+B68+B76+B82+B88)</f>
        <v>2750</v>
      </c>
      <c r="C48" s="18">
        <f t="shared" ref="C48:F48" si="2">SUM(C49+C57+C68+C76+C82+C88)</f>
        <v>2.5240976519999991</v>
      </c>
      <c r="D48" s="18">
        <f t="shared" si="2"/>
        <v>7.2552549156832652E-2</v>
      </c>
      <c r="E48" s="18">
        <f t="shared" si="2"/>
        <v>0</v>
      </c>
      <c r="F48" s="19">
        <f t="shared" si="2"/>
        <v>1840.8428999999996</v>
      </c>
    </row>
    <row r="49" spans="1:6" ht="15" customHeight="1" x14ac:dyDescent="0.2">
      <c r="A49" s="27" t="s">
        <v>58</v>
      </c>
      <c r="B49" s="17">
        <v>43</v>
      </c>
      <c r="C49" s="18">
        <v>1.9341657000000002E-2</v>
      </c>
      <c r="D49" s="18">
        <v>2.5846449999999992E-4</v>
      </c>
      <c r="E49" s="18">
        <v>0</v>
      </c>
      <c r="F49" s="19">
        <v>3.3749999999999996</v>
      </c>
    </row>
    <row r="50" spans="1:6" ht="15" customHeight="1" x14ac:dyDescent="0.2">
      <c r="A50" s="27" t="s">
        <v>591</v>
      </c>
      <c r="B50" s="20">
        <v>15</v>
      </c>
      <c r="C50" s="21">
        <v>1.2843112E-2</v>
      </c>
      <c r="D50" s="21">
        <v>3.69235E-5</v>
      </c>
      <c r="E50" s="21">
        <v>0</v>
      </c>
      <c r="F50" s="22">
        <v>2.21</v>
      </c>
    </row>
    <row r="51" spans="1:6" ht="15" customHeight="1" x14ac:dyDescent="0.2">
      <c r="A51" s="27" t="s">
        <v>59</v>
      </c>
      <c r="B51" s="20">
        <v>1</v>
      </c>
      <c r="C51" s="21">
        <v>2.2154100000000001E-4</v>
      </c>
      <c r="D51" s="21">
        <v>0</v>
      </c>
      <c r="E51" s="21">
        <v>0</v>
      </c>
      <c r="F51" s="22">
        <v>0.04</v>
      </c>
    </row>
    <row r="52" spans="1:6" ht="15" customHeight="1" x14ac:dyDescent="0.2">
      <c r="A52" s="27" t="s">
        <v>60</v>
      </c>
      <c r="B52" s="20">
        <v>11</v>
      </c>
      <c r="C52" s="21">
        <v>2.4369550000000002E-3</v>
      </c>
      <c r="D52" s="21">
        <v>1.1077050000000001E-4</v>
      </c>
      <c r="E52" s="21">
        <v>0</v>
      </c>
      <c r="F52" s="22">
        <v>0.43500000000000005</v>
      </c>
    </row>
    <row r="53" spans="1:6" ht="15" customHeight="1" x14ac:dyDescent="0.2">
      <c r="A53" s="27" t="s">
        <v>61</v>
      </c>
      <c r="B53" s="20">
        <v>4</v>
      </c>
      <c r="C53" s="21">
        <v>4.0615900000000001E-4</v>
      </c>
      <c r="D53" s="21">
        <v>1.1077050000000001E-4</v>
      </c>
      <c r="E53" s="21">
        <v>0</v>
      </c>
      <c r="F53" s="22">
        <v>6.5000000000000002E-2</v>
      </c>
    </row>
    <row r="54" spans="1:6" ht="15" customHeight="1" x14ac:dyDescent="0.2">
      <c r="A54" s="27" t="s">
        <v>62</v>
      </c>
      <c r="B54" s="20">
        <v>6</v>
      </c>
      <c r="C54" s="21">
        <v>1.7723299999999999E-3</v>
      </c>
      <c r="D54" s="21">
        <v>0</v>
      </c>
      <c r="E54" s="21">
        <v>0</v>
      </c>
      <c r="F54" s="22">
        <v>0.31500000000000006</v>
      </c>
    </row>
    <row r="55" spans="1:6" ht="15" customHeight="1" x14ac:dyDescent="0.2">
      <c r="A55" s="27" t="s">
        <v>63</v>
      </c>
      <c r="B55" s="20">
        <v>5</v>
      </c>
      <c r="C55" s="21">
        <v>1.624636E-3</v>
      </c>
      <c r="D55" s="21">
        <v>0</v>
      </c>
      <c r="E55" s="21">
        <v>0</v>
      </c>
      <c r="F55" s="22">
        <v>0.30000000000000004</v>
      </c>
    </row>
    <row r="56" spans="1:6" ht="15" customHeight="1" x14ac:dyDescent="0.2">
      <c r="A56" s="27" t="s">
        <v>64</v>
      </c>
      <c r="B56" s="20">
        <v>1</v>
      </c>
      <c r="C56" s="21">
        <v>3.6924000000000001E-5</v>
      </c>
      <c r="D56" s="21">
        <v>0</v>
      </c>
      <c r="E56" s="21">
        <v>0</v>
      </c>
      <c r="F56" s="22">
        <v>0.01</v>
      </c>
    </row>
    <row r="57" spans="1:6" ht="15" customHeight="1" x14ac:dyDescent="0.2">
      <c r="A57" s="27" t="s">
        <v>65</v>
      </c>
      <c r="B57" s="17">
        <v>754</v>
      </c>
      <c r="C57" s="18">
        <v>0.73759263499999861</v>
      </c>
      <c r="D57" s="18">
        <v>5.5791593246832631E-2</v>
      </c>
      <c r="E57" s="18">
        <v>0</v>
      </c>
      <c r="F57" s="19">
        <v>425.52720000000011</v>
      </c>
    </row>
    <row r="58" spans="1:6" ht="15" customHeight="1" x14ac:dyDescent="0.2">
      <c r="A58" s="27" t="s">
        <v>592</v>
      </c>
      <c r="B58" s="20">
        <v>29</v>
      </c>
      <c r="C58" s="21">
        <v>2.4923386999999998E-2</v>
      </c>
      <c r="D58" s="21">
        <v>7.3847059999999996E-3</v>
      </c>
      <c r="E58" s="21">
        <v>0</v>
      </c>
      <c r="F58" s="22">
        <v>131.95299999999997</v>
      </c>
    </row>
    <row r="59" spans="1:6" ht="15" customHeight="1" x14ac:dyDescent="0.2">
      <c r="A59" s="27" t="s">
        <v>66</v>
      </c>
      <c r="B59" s="20">
        <v>96</v>
      </c>
      <c r="C59" s="21">
        <v>5.1840642000000006E-2</v>
      </c>
      <c r="D59" s="21">
        <v>0</v>
      </c>
      <c r="E59" s="21">
        <v>0</v>
      </c>
      <c r="F59" s="22">
        <v>9.7010000000000023</v>
      </c>
    </row>
    <row r="60" spans="1:6" ht="15" customHeight="1" x14ac:dyDescent="0.2">
      <c r="A60" s="27" t="s">
        <v>67</v>
      </c>
      <c r="B60" s="20">
        <v>47</v>
      </c>
      <c r="C60" s="21">
        <v>6.1113989000000001E-2</v>
      </c>
      <c r="D60" s="21">
        <v>6.2769999999999992E-4</v>
      </c>
      <c r="E60" s="21">
        <v>0</v>
      </c>
      <c r="F60" s="22">
        <v>1.7281999999999991</v>
      </c>
    </row>
    <row r="61" spans="1:6" ht="15" customHeight="1" x14ac:dyDescent="0.2">
      <c r="A61" s="27" t="s">
        <v>68</v>
      </c>
      <c r="B61" s="20">
        <v>7</v>
      </c>
      <c r="C61" s="21">
        <v>2.8800359999999999E-3</v>
      </c>
      <c r="D61" s="21">
        <v>0</v>
      </c>
      <c r="E61" s="21">
        <v>0</v>
      </c>
      <c r="F61" s="22">
        <v>0.48000000000000004</v>
      </c>
    </row>
    <row r="62" spans="1:6" ht="15" customHeight="1" x14ac:dyDescent="0.2">
      <c r="A62" s="27" t="s">
        <v>69</v>
      </c>
      <c r="B62" s="20">
        <v>56</v>
      </c>
      <c r="C62" s="21">
        <v>9.0418718000000065E-2</v>
      </c>
      <c r="D62" s="21">
        <v>1.0193482467532463E-3</v>
      </c>
      <c r="E62" s="21">
        <v>0</v>
      </c>
      <c r="F62" s="22">
        <v>108.03999999999998</v>
      </c>
    </row>
    <row r="63" spans="1:6" ht="15" customHeight="1" x14ac:dyDescent="0.2">
      <c r="A63" s="27" t="s">
        <v>70</v>
      </c>
      <c r="B63" s="20">
        <v>73</v>
      </c>
      <c r="C63" s="21">
        <v>2.6320207999999994E-2</v>
      </c>
      <c r="D63" s="21">
        <v>3.3702568333333345E-3</v>
      </c>
      <c r="E63" s="21">
        <v>0</v>
      </c>
      <c r="F63" s="22">
        <v>18.027999999999995</v>
      </c>
    </row>
    <row r="64" spans="1:6" ht="15" customHeight="1" x14ac:dyDescent="0.2">
      <c r="A64" s="27" t="s">
        <v>71</v>
      </c>
      <c r="B64" s="20">
        <v>44</v>
      </c>
      <c r="C64" s="21">
        <v>1.6689442999999995E-2</v>
      </c>
      <c r="D64" s="21">
        <v>2.4738777055555556E-3</v>
      </c>
      <c r="E64" s="21">
        <v>0</v>
      </c>
      <c r="F64" s="22">
        <v>2.3340000000000001</v>
      </c>
    </row>
    <row r="65" spans="1:6" ht="15" customHeight="1" x14ac:dyDescent="0.2">
      <c r="A65" s="27" t="s">
        <v>72</v>
      </c>
      <c r="B65" s="20">
        <v>158</v>
      </c>
      <c r="C65" s="21">
        <v>0.15669018099999993</v>
      </c>
      <c r="D65" s="21">
        <v>2.8804784794523811E-2</v>
      </c>
      <c r="E65" s="21">
        <v>0</v>
      </c>
      <c r="F65" s="22">
        <v>78.197000000000017</v>
      </c>
    </row>
    <row r="66" spans="1:6" ht="15" customHeight="1" x14ac:dyDescent="0.2">
      <c r="A66" s="27" t="s">
        <v>73</v>
      </c>
      <c r="B66" s="20">
        <v>127</v>
      </c>
      <c r="C66" s="21">
        <v>7.7717764000000036E-2</v>
      </c>
      <c r="D66" s="21">
        <v>4.5415949999999998E-3</v>
      </c>
      <c r="E66" s="21">
        <v>0</v>
      </c>
      <c r="F66" s="22">
        <v>32.186999999999998</v>
      </c>
    </row>
    <row r="67" spans="1:6" ht="15" customHeight="1" x14ac:dyDescent="0.2">
      <c r="A67" s="27" t="s">
        <v>74</v>
      </c>
      <c r="B67" s="20">
        <v>117</v>
      </c>
      <c r="C67" s="21">
        <v>0.22899826700000012</v>
      </c>
      <c r="D67" s="21">
        <v>7.5693246666666686E-3</v>
      </c>
      <c r="E67" s="21">
        <v>0</v>
      </c>
      <c r="F67" s="22">
        <v>42.878999999999998</v>
      </c>
    </row>
    <row r="68" spans="1:6" ht="15" customHeight="1" x14ac:dyDescent="0.2">
      <c r="A68" s="27" t="s">
        <v>75</v>
      </c>
      <c r="B68" s="17">
        <v>206</v>
      </c>
      <c r="C68" s="18">
        <v>0.41988444899999972</v>
      </c>
      <c r="D68" s="18">
        <v>4.3569766166666685E-3</v>
      </c>
      <c r="E68" s="18">
        <v>0</v>
      </c>
      <c r="F68" s="19">
        <v>75.427999999999997</v>
      </c>
    </row>
    <row r="69" spans="1:6" ht="15" customHeight="1" x14ac:dyDescent="0.2">
      <c r="A69" s="27" t="s">
        <v>593</v>
      </c>
      <c r="B69" s="20">
        <v>10</v>
      </c>
      <c r="C69" s="21">
        <v>4.098511E-3</v>
      </c>
      <c r="D69" s="21">
        <v>3.69235E-5</v>
      </c>
      <c r="E69" s="21">
        <v>0</v>
      </c>
      <c r="F69" s="22">
        <v>1.014</v>
      </c>
    </row>
    <row r="70" spans="1:6" ht="15" customHeight="1" x14ac:dyDescent="0.2">
      <c r="A70" s="27" t="s">
        <v>76</v>
      </c>
      <c r="B70" s="20">
        <v>78</v>
      </c>
      <c r="C70" s="21">
        <v>3.8215861000000011E-2</v>
      </c>
      <c r="D70" s="21">
        <v>4.0246648500000017E-3</v>
      </c>
      <c r="E70" s="21">
        <v>0</v>
      </c>
      <c r="F70" s="22">
        <v>6.549999999999998</v>
      </c>
    </row>
    <row r="71" spans="1:6" ht="15" customHeight="1" x14ac:dyDescent="0.2">
      <c r="A71" s="27" t="s">
        <v>77</v>
      </c>
      <c r="B71" s="20">
        <v>31</v>
      </c>
      <c r="C71" s="21">
        <v>8.1231819999999979E-3</v>
      </c>
      <c r="D71" s="21">
        <v>0</v>
      </c>
      <c r="E71" s="21">
        <v>0</v>
      </c>
      <c r="F71" s="22">
        <v>1.5300000000000005</v>
      </c>
    </row>
    <row r="72" spans="1:6" ht="15" customHeight="1" x14ac:dyDescent="0.2">
      <c r="A72" s="27" t="s">
        <v>78</v>
      </c>
      <c r="B72" s="20">
        <v>11</v>
      </c>
      <c r="C72" s="21">
        <v>0.28856626100000005</v>
      </c>
      <c r="D72" s="21">
        <v>0</v>
      </c>
      <c r="E72" s="21">
        <v>0</v>
      </c>
      <c r="F72" s="22">
        <v>52.419999999999995</v>
      </c>
    </row>
    <row r="73" spans="1:6" ht="15" customHeight="1" x14ac:dyDescent="0.2">
      <c r="A73" s="27" t="s">
        <v>79</v>
      </c>
      <c r="B73" s="20">
        <v>48</v>
      </c>
      <c r="C73" s="21">
        <v>3.9532553999999998E-2</v>
      </c>
      <c r="D73" s="21">
        <v>2.9538826666666667E-4</v>
      </c>
      <c r="E73" s="21">
        <v>0</v>
      </c>
      <c r="F73" s="22">
        <v>7.2689999999999975</v>
      </c>
    </row>
    <row r="74" spans="1:6" ht="15" customHeight="1" x14ac:dyDescent="0.2">
      <c r="A74" s="27" t="s">
        <v>80</v>
      </c>
      <c r="B74" s="20">
        <v>14</v>
      </c>
      <c r="C74" s="21">
        <v>2.0455635999999999E-2</v>
      </c>
      <c r="D74" s="21">
        <v>0</v>
      </c>
      <c r="E74" s="21">
        <v>0</v>
      </c>
      <c r="F74" s="22">
        <v>2.5950000000000006</v>
      </c>
    </row>
    <row r="75" spans="1:6" ht="15" customHeight="1" x14ac:dyDescent="0.2">
      <c r="A75" s="27" t="s">
        <v>81</v>
      </c>
      <c r="B75" s="20">
        <v>14</v>
      </c>
      <c r="C75" s="21">
        <v>2.0892444E-2</v>
      </c>
      <c r="D75" s="21">
        <v>0</v>
      </c>
      <c r="E75" s="21">
        <v>0</v>
      </c>
      <c r="F75" s="22">
        <v>4.05</v>
      </c>
    </row>
    <row r="76" spans="1:6" ht="15" customHeight="1" x14ac:dyDescent="0.2">
      <c r="A76" s="27" t="s">
        <v>82</v>
      </c>
      <c r="B76" s="17">
        <v>17</v>
      </c>
      <c r="C76" s="18">
        <v>3.2664774000000001E-2</v>
      </c>
      <c r="D76" s="18">
        <v>0</v>
      </c>
      <c r="E76" s="18">
        <v>0</v>
      </c>
      <c r="F76" s="19">
        <v>5.7435999999999998</v>
      </c>
    </row>
    <row r="77" spans="1:6" ht="15" customHeight="1" x14ac:dyDescent="0.2">
      <c r="A77" s="27" t="s">
        <v>83</v>
      </c>
      <c r="B77" s="20">
        <v>5</v>
      </c>
      <c r="C77" s="21">
        <v>1.4400190000000001E-3</v>
      </c>
      <c r="D77" s="21">
        <v>0</v>
      </c>
      <c r="E77" s="21">
        <v>0</v>
      </c>
      <c r="F77" s="22">
        <v>0.23759999999999998</v>
      </c>
    </row>
    <row r="78" spans="1:6" ht="15" customHeight="1" x14ac:dyDescent="0.2">
      <c r="A78" s="27" t="s">
        <v>84</v>
      </c>
      <c r="B78" s="20">
        <v>2</v>
      </c>
      <c r="C78" s="21">
        <v>2.0110771000000003E-2</v>
      </c>
      <c r="D78" s="21">
        <v>0</v>
      </c>
      <c r="E78" s="21">
        <v>0</v>
      </c>
      <c r="F78" s="22">
        <v>3.5</v>
      </c>
    </row>
    <row r="79" spans="1:6" ht="15" customHeight="1" x14ac:dyDescent="0.2">
      <c r="A79" s="27" t="s">
        <v>85</v>
      </c>
      <c r="B79" s="20">
        <v>6</v>
      </c>
      <c r="C79" s="21">
        <v>9.7108889999999986E-3</v>
      </c>
      <c r="D79" s="21">
        <v>0</v>
      </c>
      <c r="E79" s="21">
        <v>0</v>
      </c>
      <c r="F79" s="22">
        <v>1.736</v>
      </c>
    </row>
    <row r="80" spans="1:6" ht="15" customHeight="1" x14ac:dyDescent="0.2">
      <c r="A80" s="27" t="s">
        <v>86</v>
      </c>
      <c r="B80" s="20">
        <v>2</v>
      </c>
      <c r="C80" s="21">
        <v>4.8000599999999994E-4</v>
      </c>
      <c r="D80" s="21">
        <v>0</v>
      </c>
      <c r="E80" s="21">
        <v>0</v>
      </c>
      <c r="F80" s="22">
        <v>0.1</v>
      </c>
    </row>
    <row r="81" spans="1:6" ht="15" customHeight="1" x14ac:dyDescent="0.2">
      <c r="A81" s="27" t="s">
        <v>87</v>
      </c>
      <c r="B81" s="20">
        <v>2</v>
      </c>
      <c r="C81" s="21">
        <v>9.2308899999999998E-4</v>
      </c>
      <c r="D81" s="21">
        <v>0</v>
      </c>
      <c r="E81" s="21">
        <v>0</v>
      </c>
      <c r="F81" s="22">
        <v>0.16999999999999998</v>
      </c>
    </row>
    <row r="82" spans="1:6" ht="15" customHeight="1" x14ac:dyDescent="0.2">
      <c r="A82" s="27" t="s">
        <v>88</v>
      </c>
      <c r="B82" s="17">
        <v>86</v>
      </c>
      <c r="C82" s="18">
        <v>7.7465572999999996E-2</v>
      </c>
      <c r="D82" s="18">
        <v>2.9538816666666674E-4</v>
      </c>
      <c r="E82" s="18">
        <v>0</v>
      </c>
      <c r="F82" s="19">
        <v>143.75699999999998</v>
      </c>
    </row>
    <row r="83" spans="1:6" ht="15" customHeight="1" x14ac:dyDescent="0.2">
      <c r="A83" s="27" t="s">
        <v>594</v>
      </c>
      <c r="B83" s="20">
        <v>30</v>
      </c>
      <c r="C83" s="21">
        <v>2.6031091999999995E-2</v>
      </c>
      <c r="D83" s="21">
        <v>0</v>
      </c>
      <c r="E83" s="21">
        <v>0</v>
      </c>
      <c r="F83" s="22">
        <v>5.72</v>
      </c>
    </row>
    <row r="84" spans="1:6" ht="15" customHeight="1" x14ac:dyDescent="0.2">
      <c r="A84" s="27" t="s">
        <v>89</v>
      </c>
      <c r="B84" s="20">
        <v>26</v>
      </c>
      <c r="C84" s="21">
        <v>3.3637337000000003E-2</v>
      </c>
      <c r="D84" s="21">
        <v>1.1077050000000001E-4</v>
      </c>
      <c r="E84" s="21">
        <v>0</v>
      </c>
      <c r="F84" s="22">
        <v>134.72800000000001</v>
      </c>
    </row>
    <row r="85" spans="1:6" ht="15" customHeight="1" x14ac:dyDescent="0.2">
      <c r="A85" s="27" t="s">
        <v>90</v>
      </c>
      <c r="B85" s="20">
        <v>3</v>
      </c>
      <c r="C85" s="21">
        <v>1.2923240000000001E-3</v>
      </c>
      <c r="D85" s="21">
        <v>0</v>
      </c>
      <c r="E85" s="21">
        <v>0</v>
      </c>
      <c r="F85" s="22">
        <v>0.25</v>
      </c>
    </row>
    <row r="86" spans="1:6" ht="15" customHeight="1" x14ac:dyDescent="0.2">
      <c r="A86" s="27" t="s">
        <v>91</v>
      </c>
      <c r="B86" s="20">
        <v>6</v>
      </c>
      <c r="C86" s="21">
        <v>5.4646830000000006E-3</v>
      </c>
      <c r="D86" s="21">
        <v>1.8461766666666668E-4</v>
      </c>
      <c r="E86" s="21">
        <v>0</v>
      </c>
      <c r="F86" s="22">
        <v>0.98</v>
      </c>
    </row>
    <row r="87" spans="1:6" ht="15" customHeight="1" x14ac:dyDescent="0.2">
      <c r="A87" s="27" t="s">
        <v>92</v>
      </c>
      <c r="B87" s="20">
        <v>21</v>
      </c>
      <c r="C87" s="21">
        <v>1.1040137E-2</v>
      </c>
      <c r="D87" s="21">
        <v>0</v>
      </c>
      <c r="E87" s="21">
        <v>0</v>
      </c>
      <c r="F87" s="22">
        <v>2.0790000000000002</v>
      </c>
    </row>
    <row r="88" spans="1:6" ht="15" customHeight="1" x14ac:dyDescent="0.2">
      <c r="A88" s="27" t="s">
        <v>93</v>
      </c>
      <c r="B88" s="17">
        <v>1644</v>
      </c>
      <c r="C88" s="18">
        <v>1.2371485640000008</v>
      </c>
      <c r="D88" s="18">
        <v>1.1850126626666688E-2</v>
      </c>
      <c r="E88" s="18">
        <v>0</v>
      </c>
      <c r="F88" s="19">
        <v>1187.0120999999997</v>
      </c>
    </row>
    <row r="89" spans="1:6" ht="15" customHeight="1" x14ac:dyDescent="0.2">
      <c r="A89" s="27" t="s">
        <v>595</v>
      </c>
      <c r="B89" s="20">
        <v>75</v>
      </c>
      <c r="C89" s="21">
        <v>2.8172664000000017E-2</v>
      </c>
      <c r="D89" s="21">
        <v>0</v>
      </c>
      <c r="E89" s="21">
        <v>0</v>
      </c>
      <c r="F89" s="22">
        <v>5.0056999999999992</v>
      </c>
    </row>
    <row r="90" spans="1:6" ht="15" customHeight="1" x14ac:dyDescent="0.2">
      <c r="A90" s="27" t="s">
        <v>94</v>
      </c>
      <c r="B90" s="20">
        <v>34</v>
      </c>
      <c r="C90" s="21">
        <v>6.3508519999999988E-3</v>
      </c>
      <c r="D90" s="21">
        <v>2.2154183333333334E-4</v>
      </c>
      <c r="E90" s="21">
        <v>0</v>
      </c>
      <c r="F90" s="22">
        <v>1.0320000000000003</v>
      </c>
    </row>
    <row r="91" spans="1:6" ht="15" customHeight="1" x14ac:dyDescent="0.2">
      <c r="A91" s="27" t="s">
        <v>95</v>
      </c>
      <c r="B91" s="20">
        <v>25</v>
      </c>
      <c r="C91" s="21">
        <v>4.6892929999999989E-3</v>
      </c>
      <c r="D91" s="21">
        <v>0</v>
      </c>
      <c r="E91" s="21">
        <v>0</v>
      </c>
      <c r="F91" s="22">
        <v>0.8650000000000001</v>
      </c>
    </row>
    <row r="92" spans="1:6" ht="15" customHeight="1" x14ac:dyDescent="0.2">
      <c r="A92" s="27" t="s">
        <v>96</v>
      </c>
      <c r="B92" s="20">
        <v>192</v>
      </c>
      <c r="C92" s="21">
        <v>0.13054278799999988</v>
      </c>
      <c r="D92" s="21">
        <v>4.0615876666666689E-4</v>
      </c>
      <c r="E92" s="21">
        <v>0</v>
      </c>
      <c r="F92" s="22">
        <v>24.420999999999992</v>
      </c>
    </row>
    <row r="93" spans="1:6" ht="15" customHeight="1" x14ac:dyDescent="0.2">
      <c r="A93" s="27" t="s">
        <v>97</v>
      </c>
      <c r="B93" s="20">
        <v>38</v>
      </c>
      <c r="C93" s="21">
        <v>5.427763999999999E-3</v>
      </c>
      <c r="D93" s="21">
        <v>1.4769480000000003E-4</v>
      </c>
      <c r="E93" s="21">
        <v>0</v>
      </c>
      <c r="F93" s="22">
        <v>1.1000000000000001</v>
      </c>
    </row>
    <row r="94" spans="1:6" ht="15" customHeight="1" x14ac:dyDescent="0.2">
      <c r="A94" s="27" t="s">
        <v>98</v>
      </c>
      <c r="B94" s="20">
        <v>283</v>
      </c>
      <c r="C94" s="21">
        <v>0.38819299099999993</v>
      </c>
      <c r="D94" s="21">
        <v>5.3885065683333322E-3</v>
      </c>
      <c r="E94" s="21">
        <v>0</v>
      </c>
      <c r="F94" s="22">
        <v>98.208999999999961</v>
      </c>
    </row>
    <row r="95" spans="1:6" ht="15" customHeight="1" x14ac:dyDescent="0.2">
      <c r="A95" s="27" t="s">
        <v>99</v>
      </c>
      <c r="B95" s="20">
        <v>3</v>
      </c>
      <c r="C95" s="21">
        <v>7.0154700000000006E-4</v>
      </c>
      <c r="D95" s="21">
        <v>0</v>
      </c>
      <c r="E95" s="21">
        <v>0</v>
      </c>
      <c r="F95" s="22">
        <v>0.15</v>
      </c>
    </row>
    <row r="96" spans="1:6" ht="15" customHeight="1" x14ac:dyDescent="0.2">
      <c r="A96" s="27" t="s">
        <v>100</v>
      </c>
      <c r="B96" s="20">
        <v>44</v>
      </c>
      <c r="C96" s="21">
        <v>2.0935647000000005E-2</v>
      </c>
      <c r="D96" s="21">
        <v>4.8000599999999984E-4</v>
      </c>
      <c r="E96" s="21">
        <v>0</v>
      </c>
      <c r="F96" s="22">
        <v>5.0549999999999997</v>
      </c>
    </row>
    <row r="97" spans="1:6" ht="15" customHeight="1" x14ac:dyDescent="0.2">
      <c r="A97" s="27" t="s">
        <v>101</v>
      </c>
      <c r="B97" s="20">
        <v>299</v>
      </c>
      <c r="C97" s="21">
        <v>0.24695568600000001</v>
      </c>
      <c r="D97" s="21">
        <v>7.3847054999999983E-4</v>
      </c>
      <c r="E97" s="21">
        <v>0</v>
      </c>
      <c r="F97" s="22">
        <v>744.3007999999993</v>
      </c>
    </row>
    <row r="98" spans="1:6" ht="15" customHeight="1" x14ac:dyDescent="0.2">
      <c r="A98" s="27" t="s">
        <v>102</v>
      </c>
      <c r="B98" s="20">
        <v>6</v>
      </c>
      <c r="C98" s="21">
        <v>4.7631370000000006E-3</v>
      </c>
      <c r="D98" s="21">
        <v>0</v>
      </c>
      <c r="E98" s="21">
        <v>0</v>
      </c>
      <c r="F98" s="22">
        <v>1</v>
      </c>
    </row>
    <row r="99" spans="1:6" ht="15" customHeight="1" x14ac:dyDescent="0.2">
      <c r="A99" s="27" t="s">
        <v>103</v>
      </c>
      <c r="B99" s="20">
        <v>75</v>
      </c>
      <c r="C99" s="21">
        <v>2.4406466000000009E-2</v>
      </c>
      <c r="D99" s="21">
        <v>1.84618E-4</v>
      </c>
      <c r="E99" s="21">
        <v>0</v>
      </c>
      <c r="F99" s="22">
        <v>3.96</v>
      </c>
    </row>
    <row r="100" spans="1:6" ht="15" customHeight="1" x14ac:dyDescent="0.2">
      <c r="A100" s="27" t="s">
        <v>104</v>
      </c>
      <c r="B100" s="20">
        <v>23</v>
      </c>
      <c r="C100" s="21">
        <v>3.5434039999999993E-2</v>
      </c>
      <c r="D100" s="21">
        <v>1.1077093333333333E-4</v>
      </c>
      <c r="E100" s="21">
        <v>0</v>
      </c>
      <c r="F100" s="22">
        <v>6.1705000000000005</v>
      </c>
    </row>
    <row r="101" spans="1:6" ht="15" customHeight="1" x14ac:dyDescent="0.2">
      <c r="A101" s="27" t="s">
        <v>105</v>
      </c>
      <c r="B101" s="20">
        <v>373</v>
      </c>
      <c r="C101" s="21">
        <v>0.18903597000000003</v>
      </c>
      <c r="D101" s="21">
        <v>2.6215712749999998E-3</v>
      </c>
      <c r="E101" s="21">
        <v>0</v>
      </c>
      <c r="F101" s="22">
        <v>48.30119999999998</v>
      </c>
    </row>
    <row r="102" spans="1:6" ht="15" customHeight="1" x14ac:dyDescent="0.2">
      <c r="A102" s="27" t="s">
        <v>106</v>
      </c>
      <c r="B102" s="20">
        <v>144</v>
      </c>
      <c r="C102" s="21">
        <v>0.12891187000000001</v>
      </c>
      <c r="D102" s="21">
        <v>1.5507878999999993E-3</v>
      </c>
      <c r="E102" s="21">
        <v>0</v>
      </c>
      <c r="F102" s="22">
        <v>21.700099999999978</v>
      </c>
    </row>
    <row r="103" spans="1:6" ht="15" customHeight="1" x14ac:dyDescent="0.2">
      <c r="A103" s="27" t="s">
        <v>107</v>
      </c>
      <c r="B103" s="20">
        <v>30</v>
      </c>
      <c r="C103" s="21">
        <v>2.2627849000000002E-2</v>
      </c>
      <c r="D103" s="21">
        <v>0</v>
      </c>
      <c r="E103" s="21">
        <v>0</v>
      </c>
      <c r="F103" s="22">
        <v>225.7418000000001</v>
      </c>
    </row>
    <row r="104" spans="1:6" ht="21" customHeight="1" x14ac:dyDescent="0.2">
      <c r="A104" s="27" t="s">
        <v>7</v>
      </c>
      <c r="B104" s="17">
        <f>SUM(B105+B119+B127+B133+B137+B145)</f>
        <v>719</v>
      </c>
      <c r="C104" s="18">
        <f t="shared" ref="C104:F104" si="3">SUM(C105+C119+C127+C133+C137+C145)</f>
        <v>4.3580782129999971</v>
      </c>
      <c r="D104" s="18">
        <f t="shared" si="3"/>
        <v>0.10549358436023812</v>
      </c>
      <c r="E104" s="18">
        <f t="shared" si="3"/>
        <v>0.01</v>
      </c>
      <c r="F104" s="19">
        <f t="shared" si="3"/>
        <v>31003.242999999999</v>
      </c>
    </row>
    <row r="105" spans="1:6" ht="15" customHeight="1" x14ac:dyDescent="0.2">
      <c r="A105" s="27" t="s">
        <v>108</v>
      </c>
      <c r="B105" s="17">
        <v>472</v>
      </c>
      <c r="C105" s="18">
        <v>4.0686737669999973</v>
      </c>
      <c r="D105" s="18">
        <v>4.947096096500004E-2</v>
      </c>
      <c r="E105" s="18">
        <v>0</v>
      </c>
      <c r="F105" s="19">
        <v>1523.0719999999997</v>
      </c>
    </row>
    <row r="106" spans="1:6" ht="15" customHeight="1" x14ac:dyDescent="0.2">
      <c r="A106" s="27" t="s">
        <v>109</v>
      </c>
      <c r="B106" s="20">
        <v>1</v>
      </c>
      <c r="C106" s="21">
        <v>9.2308799999999997E-4</v>
      </c>
      <c r="D106" s="21">
        <v>0</v>
      </c>
      <c r="E106" s="21">
        <v>0</v>
      </c>
      <c r="F106" s="22">
        <v>0.23</v>
      </c>
    </row>
    <row r="107" spans="1:6" ht="15" customHeight="1" x14ac:dyDescent="0.2">
      <c r="A107" s="27" t="s">
        <v>110</v>
      </c>
      <c r="B107" s="20">
        <v>64</v>
      </c>
      <c r="C107" s="21">
        <v>3.7514311999999987E-2</v>
      </c>
      <c r="D107" s="21">
        <v>4.5785172399999997E-3</v>
      </c>
      <c r="E107" s="21">
        <v>0</v>
      </c>
      <c r="F107" s="22">
        <v>7.9279999999999999</v>
      </c>
    </row>
    <row r="108" spans="1:6" ht="15" customHeight="1" x14ac:dyDescent="0.2">
      <c r="A108" s="27" t="s">
        <v>111</v>
      </c>
      <c r="B108" s="20">
        <v>44</v>
      </c>
      <c r="C108" s="21">
        <v>1.2923242999999996E-2</v>
      </c>
      <c r="D108" s="21">
        <v>9.6001199999999989E-4</v>
      </c>
      <c r="E108" s="21">
        <v>0</v>
      </c>
      <c r="F108" s="22">
        <v>2.9368000000000003</v>
      </c>
    </row>
    <row r="109" spans="1:6" ht="15" customHeight="1" x14ac:dyDescent="0.2">
      <c r="A109" s="27" t="s">
        <v>112</v>
      </c>
      <c r="B109" s="20">
        <v>15</v>
      </c>
      <c r="C109" s="21">
        <v>1.1261679E-2</v>
      </c>
      <c r="D109" s="21">
        <v>1.84618E-4</v>
      </c>
      <c r="E109" s="21">
        <v>0</v>
      </c>
      <c r="F109" s="22">
        <v>2.7364000000000002</v>
      </c>
    </row>
    <row r="110" spans="1:6" ht="15" customHeight="1" x14ac:dyDescent="0.2">
      <c r="A110" s="27" t="s">
        <v>113</v>
      </c>
      <c r="B110" s="20">
        <v>87</v>
      </c>
      <c r="C110" s="21">
        <v>8.8745350000000028E-2</v>
      </c>
      <c r="D110" s="21">
        <v>8.1723603500000012E-3</v>
      </c>
      <c r="E110" s="21">
        <v>0</v>
      </c>
      <c r="F110" s="22">
        <v>64.367599999999996</v>
      </c>
    </row>
    <row r="111" spans="1:6" ht="15" customHeight="1" x14ac:dyDescent="0.2">
      <c r="A111" s="27" t="s">
        <v>114</v>
      </c>
      <c r="B111" s="20">
        <v>12</v>
      </c>
      <c r="C111" s="21">
        <v>7.1631669999999981E-3</v>
      </c>
      <c r="D111" s="21">
        <v>0</v>
      </c>
      <c r="E111" s="21">
        <v>0</v>
      </c>
      <c r="F111" s="22">
        <v>1.6835999999999998</v>
      </c>
    </row>
    <row r="112" spans="1:6" ht="15" customHeight="1" x14ac:dyDescent="0.2">
      <c r="A112" s="27" t="s">
        <v>115</v>
      </c>
      <c r="B112" s="20">
        <v>53</v>
      </c>
      <c r="C112" s="21">
        <v>1.0223387420000003</v>
      </c>
      <c r="D112" s="21">
        <v>1.8461750000000002E-4</v>
      </c>
      <c r="E112" s="21">
        <v>0</v>
      </c>
      <c r="F112" s="22">
        <v>4.8944000000000001</v>
      </c>
    </row>
    <row r="113" spans="1:6" ht="15" customHeight="1" x14ac:dyDescent="0.2">
      <c r="A113" s="27" t="s">
        <v>116</v>
      </c>
      <c r="B113" s="20">
        <v>37</v>
      </c>
      <c r="C113" s="21">
        <v>0.13126168099999999</v>
      </c>
      <c r="D113" s="21">
        <v>1.1077099999999999E-4</v>
      </c>
      <c r="E113" s="21">
        <v>0</v>
      </c>
      <c r="F113" s="22">
        <v>23.6496</v>
      </c>
    </row>
    <row r="114" spans="1:6" ht="15" customHeight="1" x14ac:dyDescent="0.2">
      <c r="A114" s="27" t="s">
        <v>117</v>
      </c>
      <c r="B114" s="20">
        <v>16</v>
      </c>
      <c r="C114" s="21">
        <v>1.3692353000000001E-2</v>
      </c>
      <c r="D114" s="21">
        <v>0</v>
      </c>
      <c r="E114" s="21">
        <v>0</v>
      </c>
      <c r="F114" s="22">
        <v>3.0612000000000004</v>
      </c>
    </row>
    <row r="115" spans="1:6" ht="15" customHeight="1" x14ac:dyDescent="0.2">
      <c r="A115" s="27" t="s">
        <v>118</v>
      </c>
      <c r="B115" s="20">
        <v>40</v>
      </c>
      <c r="C115" s="21">
        <v>9.5262809999999976E-3</v>
      </c>
      <c r="D115" s="21">
        <v>3.6923500000000007E-5</v>
      </c>
      <c r="E115" s="21">
        <v>0</v>
      </c>
      <c r="F115" s="22">
        <v>2.0975999999999995</v>
      </c>
    </row>
    <row r="116" spans="1:6" ht="15" customHeight="1" x14ac:dyDescent="0.2">
      <c r="A116" s="27" t="s">
        <v>119</v>
      </c>
      <c r="B116" s="20">
        <v>35</v>
      </c>
      <c r="C116" s="21">
        <v>2.7104312699999995</v>
      </c>
      <c r="D116" s="21">
        <v>3.4615441125E-2</v>
      </c>
      <c r="E116" s="21">
        <v>0</v>
      </c>
      <c r="F116" s="22">
        <v>1404.6808000000003</v>
      </c>
    </row>
    <row r="117" spans="1:6" ht="15" customHeight="1" x14ac:dyDescent="0.2">
      <c r="A117" s="27" t="s">
        <v>120</v>
      </c>
      <c r="B117" s="20">
        <v>51</v>
      </c>
      <c r="C117" s="21">
        <v>1.8351003000000001E-2</v>
      </c>
      <c r="D117" s="21">
        <v>6.2770025E-4</v>
      </c>
      <c r="E117" s="21">
        <v>0</v>
      </c>
      <c r="F117" s="22">
        <v>3.7479999999999998</v>
      </c>
    </row>
    <row r="118" spans="1:6" ht="15" customHeight="1" x14ac:dyDescent="0.2">
      <c r="A118" s="27" t="s">
        <v>121</v>
      </c>
      <c r="B118" s="20">
        <v>17</v>
      </c>
      <c r="C118" s="21">
        <v>4.5415980000000009E-3</v>
      </c>
      <c r="D118" s="21">
        <v>0</v>
      </c>
      <c r="E118" s="21">
        <v>0</v>
      </c>
      <c r="F118" s="22">
        <v>1.0579999999999996</v>
      </c>
    </row>
    <row r="119" spans="1:6" ht="15" customHeight="1" x14ac:dyDescent="0.2">
      <c r="A119" s="27" t="s">
        <v>122</v>
      </c>
      <c r="B119" s="17">
        <v>23</v>
      </c>
      <c r="C119" s="18">
        <v>4.4954031999999998E-2</v>
      </c>
      <c r="D119" s="18">
        <v>1.1292324400000001E-2</v>
      </c>
      <c r="E119" s="18">
        <v>0</v>
      </c>
      <c r="F119" s="19">
        <v>8.0724</v>
      </c>
    </row>
    <row r="120" spans="1:6" ht="15" customHeight="1" x14ac:dyDescent="0.2">
      <c r="A120" s="27" t="s">
        <v>596</v>
      </c>
      <c r="B120" s="20">
        <v>2</v>
      </c>
      <c r="C120" s="21">
        <v>4.0615880000000005E-3</v>
      </c>
      <c r="D120" s="21">
        <v>1.8461749999999999E-4</v>
      </c>
      <c r="E120" s="21">
        <v>0</v>
      </c>
      <c r="F120" s="22">
        <v>0.84599999999999997</v>
      </c>
    </row>
    <row r="121" spans="1:6" ht="15" customHeight="1" x14ac:dyDescent="0.2">
      <c r="A121" s="27" t="s">
        <v>123</v>
      </c>
      <c r="B121" s="20">
        <v>3</v>
      </c>
      <c r="C121" s="21">
        <v>9.600129999999999E-4</v>
      </c>
      <c r="D121" s="21">
        <v>0</v>
      </c>
      <c r="E121" s="21">
        <v>0</v>
      </c>
      <c r="F121" s="22">
        <v>5.5199999999999999E-2</v>
      </c>
    </row>
    <row r="122" spans="1:6" ht="15" customHeight="1" x14ac:dyDescent="0.2">
      <c r="A122" s="27" t="s">
        <v>124</v>
      </c>
      <c r="B122" s="20">
        <v>4</v>
      </c>
      <c r="C122" s="21">
        <v>4.8000699999999996E-4</v>
      </c>
      <c r="D122" s="21">
        <v>1.10772E-4</v>
      </c>
      <c r="E122" s="21">
        <v>0</v>
      </c>
      <c r="F122" s="22">
        <v>9.1999999999999998E-2</v>
      </c>
    </row>
    <row r="123" spans="1:6" ht="15" customHeight="1" x14ac:dyDescent="0.2">
      <c r="A123" s="27" t="s">
        <v>125</v>
      </c>
      <c r="B123" s="20">
        <v>6</v>
      </c>
      <c r="C123" s="21">
        <v>5.501606E-3</v>
      </c>
      <c r="D123" s="21">
        <v>3.3231150000000007E-4</v>
      </c>
      <c r="E123" s="21">
        <v>0</v>
      </c>
      <c r="F123" s="22">
        <v>1.2604000000000002</v>
      </c>
    </row>
    <row r="124" spans="1:6" ht="15" customHeight="1" x14ac:dyDescent="0.2">
      <c r="A124" s="27" t="s">
        <v>126</v>
      </c>
      <c r="B124" s="20">
        <v>1</v>
      </c>
      <c r="C124" s="21">
        <v>0.01</v>
      </c>
      <c r="D124" s="21">
        <v>0.01</v>
      </c>
      <c r="E124" s="21">
        <v>0</v>
      </c>
      <c r="F124" s="22">
        <v>0</v>
      </c>
    </row>
    <row r="125" spans="1:6" ht="15" customHeight="1" x14ac:dyDescent="0.2">
      <c r="A125" s="27" t="s">
        <v>127</v>
      </c>
      <c r="B125" s="20">
        <v>2</v>
      </c>
      <c r="C125" s="21">
        <v>1.107706E-3</v>
      </c>
      <c r="D125" s="21">
        <v>4.8000589999999996E-4</v>
      </c>
      <c r="E125" s="21">
        <v>0</v>
      </c>
      <c r="F125" s="22">
        <v>0.15639999999999998</v>
      </c>
    </row>
    <row r="126" spans="1:6" ht="15" customHeight="1" x14ac:dyDescent="0.2">
      <c r="A126" s="27" t="s">
        <v>128</v>
      </c>
      <c r="B126" s="20">
        <v>5</v>
      </c>
      <c r="C126" s="21">
        <v>2.2843111999999999E-2</v>
      </c>
      <c r="D126" s="21">
        <v>1.8461749999999999E-4</v>
      </c>
      <c r="E126" s="21">
        <v>0</v>
      </c>
      <c r="F126" s="22">
        <v>5.6623999999999999</v>
      </c>
    </row>
    <row r="127" spans="1:6" ht="15" customHeight="1" x14ac:dyDescent="0.2">
      <c r="A127" s="27" t="s">
        <v>129</v>
      </c>
      <c r="B127" s="17">
        <v>150</v>
      </c>
      <c r="C127" s="18">
        <v>0.15686225400000006</v>
      </c>
      <c r="D127" s="18">
        <v>4.2141564933333313E-2</v>
      </c>
      <c r="E127" s="18">
        <v>0</v>
      </c>
      <c r="F127" s="19">
        <v>29453.020999999997</v>
      </c>
    </row>
    <row r="128" spans="1:6" ht="15" customHeight="1" x14ac:dyDescent="0.2">
      <c r="A128" s="27" t="s">
        <v>597</v>
      </c>
      <c r="B128" s="20">
        <v>22</v>
      </c>
      <c r="C128" s="21">
        <v>7.9385610000000002E-3</v>
      </c>
      <c r="D128" s="21">
        <v>0</v>
      </c>
      <c r="E128" s="21">
        <v>0</v>
      </c>
      <c r="F128" s="22">
        <v>1.8860000000000001</v>
      </c>
    </row>
    <row r="129" spans="1:6" ht="15" customHeight="1" x14ac:dyDescent="0.2">
      <c r="A129" s="27" t="s">
        <v>130</v>
      </c>
      <c r="B129" s="20">
        <v>10</v>
      </c>
      <c r="C129" s="21">
        <v>1.55079E-3</v>
      </c>
      <c r="D129" s="21">
        <v>1.107708E-4</v>
      </c>
      <c r="E129" s="21">
        <v>0</v>
      </c>
      <c r="F129" s="22">
        <v>0.35539999999999994</v>
      </c>
    </row>
    <row r="130" spans="1:6" ht="15" customHeight="1" x14ac:dyDescent="0.2">
      <c r="A130" s="27" t="s">
        <v>131</v>
      </c>
      <c r="B130" s="20">
        <v>71</v>
      </c>
      <c r="C130" s="21">
        <v>2.2486440000000003E-2</v>
      </c>
      <c r="D130" s="21">
        <v>6.6462329999999992E-4</v>
      </c>
      <c r="E130" s="21">
        <v>0</v>
      </c>
      <c r="F130" s="22">
        <v>5.0572000000000008</v>
      </c>
    </row>
    <row r="131" spans="1:6" ht="15" customHeight="1" x14ac:dyDescent="0.2">
      <c r="A131" s="27" t="s">
        <v>132</v>
      </c>
      <c r="B131" s="20">
        <v>24</v>
      </c>
      <c r="C131" s="21">
        <v>1.0301667E-2</v>
      </c>
      <c r="D131" s="21">
        <v>0</v>
      </c>
      <c r="E131" s="21">
        <v>0</v>
      </c>
      <c r="F131" s="22">
        <v>2.5024000000000002</v>
      </c>
    </row>
    <row r="132" spans="1:6" ht="15" customHeight="1" x14ac:dyDescent="0.2">
      <c r="A132" s="27" t="s">
        <v>100</v>
      </c>
      <c r="B132" s="20">
        <v>23</v>
      </c>
      <c r="C132" s="21">
        <v>0.114584796</v>
      </c>
      <c r="D132" s="21">
        <v>4.136617083333332E-2</v>
      </c>
      <c r="E132" s="21">
        <v>0</v>
      </c>
      <c r="F132" s="22">
        <v>29443.220000000008</v>
      </c>
    </row>
    <row r="133" spans="1:6" ht="15" customHeight="1" x14ac:dyDescent="0.2">
      <c r="A133" s="27" t="s">
        <v>133</v>
      </c>
      <c r="B133" s="17">
        <v>8</v>
      </c>
      <c r="C133" s="18">
        <v>1.0338588000000001E-2</v>
      </c>
      <c r="D133" s="18">
        <v>7.3847099999999998E-4</v>
      </c>
      <c r="E133" s="18">
        <v>0</v>
      </c>
      <c r="F133" s="19">
        <v>0.55200000000000005</v>
      </c>
    </row>
    <row r="134" spans="1:6" ht="15" customHeight="1" x14ac:dyDescent="0.2">
      <c r="A134" s="27" t="s">
        <v>598</v>
      </c>
      <c r="B134" s="20">
        <v>2</v>
      </c>
      <c r="C134" s="21">
        <v>7.3846999999999997E-4</v>
      </c>
      <c r="D134" s="21">
        <v>0</v>
      </c>
      <c r="E134" s="21">
        <v>0</v>
      </c>
      <c r="F134" s="22">
        <v>0.184</v>
      </c>
    </row>
    <row r="135" spans="1:6" ht="15" customHeight="1" x14ac:dyDescent="0.2">
      <c r="A135" s="27" t="s">
        <v>134</v>
      </c>
      <c r="B135" s="20">
        <v>3</v>
      </c>
      <c r="C135" s="21">
        <v>1.292323E-3</v>
      </c>
      <c r="D135" s="21">
        <v>0</v>
      </c>
      <c r="E135" s="21">
        <v>0</v>
      </c>
      <c r="F135" s="22">
        <v>0.32200000000000001</v>
      </c>
    </row>
    <row r="136" spans="1:6" ht="15" customHeight="1" x14ac:dyDescent="0.2">
      <c r="A136" s="27" t="s">
        <v>135</v>
      </c>
      <c r="B136" s="20">
        <v>3</v>
      </c>
      <c r="C136" s="21">
        <v>8.3077949999999998E-3</v>
      </c>
      <c r="D136" s="21">
        <v>7.3847099999999998E-4</v>
      </c>
      <c r="E136" s="21">
        <v>0</v>
      </c>
      <c r="F136" s="22">
        <v>4.5999999999999999E-2</v>
      </c>
    </row>
    <row r="137" spans="1:6" ht="15" customHeight="1" x14ac:dyDescent="0.2">
      <c r="A137" s="27" t="s">
        <v>136</v>
      </c>
      <c r="B137" s="17">
        <v>22</v>
      </c>
      <c r="C137" s="18">
        <v>1.8972422000000003E-2</v>
      </c>
      <c r="D137" s="18">
        <v>1.107708E-4</v>
      </c>
      <c r="E137" s="18">
        <v>0</v>
      </c>
      <c r="F137" s="19">
        <v>4.5915999999999997</v>
      </c>
    </row>
    <row r="138" spans="1:6" ht="15" customHeight="1" x14ac:dyDescent="0.2">
      <c r="A138" s="27" t="s">
        <v>599</v>
      </c>
      <c r="B138" s="20">
        <v>2</v>
      </c>
      <c r="C138" s="21">
        <v>1.476942E-3</v>
      </c>
      <c r="D138" s="21">
        <v>0</v>
      </c>
      <c r="E138" s="21">
        <v>0</v>
      </c>
      <c r="F138" s="22">
        <v>0.36799999999999999</v>
      </c>
    </row>
    <row r="139" spans="1:6" ht="15" customHeight="1" x14ac:dyDescent="0.2">
      <c r="A139" s="27" t="s">
        <v>137</v>
      </c>
      <c r="B139" s="20">
        <v>7</v>
      </c>
      <c r="C139" s="21">
        <v>2.3631069999999997E-3</v>
      </c>
      <c r="D139" s="21">
        <v>1.107708E-4</v>
      </c>
      <c r="E139" s="21">
        <v>0</v>
      </c>
      <c r="F139" s="22">
        <v>0.56120000000000003</v>
      </c>
    </row>
    <row r="140" spans="1:6" ht="15" customHeight="1" x14ac:dyDescent="0.2">
      <c r="A140" s="27" t="s">
        <v>138</v>
      </c>
      <c r="B140" s="20">
        <v>1</v>
      </c>
      <c r="C140" s="21">
        <v>1.84618E-4</v>
      </c>
      <c r="D140" s="21">
        <v>0</v>
      </c>
      <c r="E140" s="21">
        <v>0</v>
      </c>
      <c r="F140" s="22">
        <v>4.5999999999999999E-2</v>
      </c>
    </row>
    <row r="141" spans="1:6" ht="15" customHeight="1" x14ac:dyDescent="0.2">
      <c r="A141" s="27" t="s">
        <v>139</v>
      </c>
      <c r="B141" s="20">
        <v>5</v>
      </c>
      <c r="C141" s="21">
        <v>1.1513864999999998E-2</v>
      </c>
      <c r="D141" s="21">
        <v>0</v>
      </c>
      <c r="E141" s="21">
        <v>0</v>
      </c>
      <c r="F141" s="22">
        <v>2.7883999999999998</v>
      </c>
    </row>
    <row r="142" spans="1:6" ht="15" customHeight="1" x14ac:dyDescent="0.2">
      <c r="A142" s="27" t="s">
        <v>140</v>
      </c>
      <c r="B142" s="20">
        <v>1</v>
      </c>
      <c r="C142" s="21">
        <v>1.10771E-4</v>
      </c>
      <c r="D142" s="21">
        <v>0</v>
      </c>
      <c r="E142" s="21">
        <v>0</v>
      </c>
      <c r="F142" s="22">
        <v>0</v>
      </c>
    </row>
    <row r="143" spans="1:6" ht="15" customHeight="1" x14ac:dyDescent="0.2">
      <c r="A143" s="27" t="s">
        <v>141</v>
      </c>
      <c r="B143" s="20">
        <v>4</v>
      </c>
      <c r="C143" s="21">
        <v>1.735407E-3</v>
      </c>
      <c r="D143" s="21">
        <v>0</v>
      </c>
      <c r="E143" s="21">
        <v>0</v>
      </c>
      <c r="F143" s="22">
        <v>0.43239999999999995</v>
      </c>
    </row>
    <row r="144" spans="1:6" ht="15" customHeight="1" x14ac:dyDescent="0.2">
      <c r="A144" s="27" t="s">
        <v>142</v>
      </c>
      <c r="B144" s="20">
        <v>2</v>
      </c>
      <c r="C144" s="21">
        <v>1.587712E-3</v>
      </c>
      <c r="D144" s="21">
        <v>0</v>
      </c>
      <c r="E144" s="21">
        <v>0</v>
      </c>
      <c r="F144" s="22">
        <v>0.39560000000000001</v>
      </c>
    </row>
    <row r="145" spans="1:6" ht="15" customHeight="1" x14ac:dyDescent="0.2">
      <c r="A145" s="27" t="s">
        <v>19</v>
      </c>
      <c r="B145" s="17">
        <v>44</v>
      </c>
      <c r="C145" s="18">
        <v>5.8277150000000014E-2</v>
      </c>
      <c r="D145" s="18">
        <v>1.7394922619047622E-3</v>
      </c>
      <c r="E145" s="18">
        <v>0.01</v>
      </c>
      <c r="F145" s="19">
        <v>13.933999999999997</v>
      </c>
    </row>
    <row r="146" spans="1:6" ht="15" customHeight="1" x14ac:dyDescent="0.2">
      <c r="A146" s="27" t="s">
        <v>143</v>
      </c>
      <c r="B146" s="20">
        <v>28</v>
      </c>
      <c r="C146" s="21">
        <v>2.2295537999999997E-2</v>
      </c>
      <c r="D146" s="21">
        <v>1.3702568333333336E-3</v>
      </c>
      <c r="E146" s="21">
        <v>0.01</v>
      </c>
      <c r="F146" s="22">
        <v>5.2296000000000005</v>
      </c>
    </row>
    <row r="147" spans="1:6" ht="15" customHeight="1" x14ac:dyDescent="0.2">
      <c r="A147" s="27" t="s">
        <v>144</v>
      </c>
      <c r="B147" s="20">
        <v>5</v>
      </c>
      <c r="C147" s="21">
        <v>2.0307940000000003E-3</v>
      </c>
      <c r="D147" s="21">
        <v>1.4769400000000003E-4</v>
      </c>
      <c r="E147" s="21">
        <v>0</v>
      </c>
      <c r="F147" s="22">
        <v>0.46920000000000006</v>
      </c>
    </row>
    <row r="148" spans="1:6" ht="15" customHeight="1" x14ac:dyDescent="0.2">
      <c r="A148" s="27" t="s">
        <v>145</v>
      </c>
      <c r="B148" s="20">
        <v>11</v>
      </c>
      <c r="C148" s="21">
        <v>3.3950817999999994E-2</v>
      </c>
      <c r="D148" s="21">
        <v>2.215414285714286E-4</v>
      </c>
      <c r="E148" s="21">
        <v>0</v>
      </c>
      <c r="F148" s="22">
        <v>8.2352000000000007</v>
      </c>
    </row>
    <row r="149" spans="1:6" ht="21" customHeight="1" x14ac:dyDescent="0.2">
      <c r="A149" s="27" t="s">
        <v>8</v>
      </c>
      <c r="B149" s="17">
        <f>SUM(B150+B157+B164+B172+B178+B191+B204+B213+B219+B225+B232+B238+B244+B252)</f>
        <v>1376</v>
      </c>
      <c r="C149" s="18">
        <f t="shared" ref="C149:F149" si="4">SUM(C150+C157+C164+C172+C178+C191+C204+C213+C219+C225+C232+C238+C244+C252)</f>
        <v>4.551576455000002</v>
      </c>
      <c r="D149" s="18">
        <f t="shared" si="4"/>
        <v>5.4686382725000003E-2</v>
      </c>
      <c r="E149" s="18">
        <f t="shared" si="4"/>
        <v>3.6923499999999998E-4</v>
      </c>
      <c r="F149" s="19">
        <f t="shared" si="4"/>
        <v>1854.1249999999995</v>
      </c>
    </row>
    <row r="150" spans="1:6" ht="15" customHeight="1" x14ac:dyDescent="0.2">
      <c r="A150" s="27" t="s">
        <v>146</v>
      </c>
      <c r="B150" s="17">
        <v>41</v>
      </c>
      <c r="C150" s="18">
        <v>1.9495627999999994E-2</v>
      </c>
      <c r="D150" s="18">
        <v>1.47694E-4</v>
      </c>
      <c r="E150" s="18">
        <v>0</v>
      </c>
      <c r="F150" s="19">
        <v>2.998899999999999</v>
      </c>
    </row>
    <row r="151" spans="1:6" ht="15" customHeight="1" x14ac:dyDescent="0.2">
      <c r="A151" s="27" t="s">
        <v>600</v>
      </c>
      <c r="B151" s="20">
        <v>15</v>
      </c>
      <c r="C151" s="21">
        <v>2.58465E-3</v>
      </c>
      <c r="D151" s="21">
        <v>1.47694E-4</v>
      </c>
      <c r="E151" s="21">
        <v>0</v>
      </c>
      <c r="F151" s="22">
        <v>0.48250000000000004</v>
      </c>
    </row>
    <row r="152" spans="1:6" ht="15" customHeight="1" x14ac:dyDescent="0.2">
      <c r="A152" s="27" t="s">
        <v>147</v>
      </c>
      <c r="B152" s="20">
        <v>7</v>
      </c>
      <c r="C152" s="21">
        <v>5.3539120000000006E-3</v>
      </c>
      <c r="D152" s="21">
        <v>0</v>
      </c>
      <c r="E152" s="21">
        <v>0</v>
      </c>
      <c r="F152" s="22">
        <v>0.94</v>
      </c>
    </row>
    <row r="153" spans="1:6" ht="15" customHeight="1" x14ac:dyDescent="0.2">
      <c r="A153" s="27" t="s">
        <v>148</v>
      </c>
      <c r="B153" s="20">
        <v>2</v>
      </c>
      <c r="C153" s="21">
        <v>5.1692899999999996E-4</v>
      </c>
      <c r="D153" s="21">
        <v>0</v>
      </c>
      <c r="E153" s="21">
        <v>0</v>
      </c>
      <c r="F153" s="22">
        <v>0.115</v>
      </c>
    </row>
    <row r="154" spans="1:6" ht="15" customHeight="1" x14ac:dyDescent="0.2">
      <c r="A154" s="27" t="s">
        <v>149</v>
      </c>
      <c r="B154" s="20">
        <v>9</v>
      </c>
      <c r="C154" s="21">
        <v>1.9200239999999998E-3</v>
      </c>
      <c r="D154" s="21">
        <v>0</v>
      </c>
      <c r="E154" s="21">
        <v>0</v>
      </c>
      <c r="F154" s="22">
        <v>0.39499999999999996</v>
      </c>
    </row>
    <row r="155" spans="1:6" ht="15" customHeight="1" x14ac:dyDescent="0.2">
      <c r="A155" s="27" t="s">
        <v>150</v>
      </c>
      <c r="B155" s="20">
        <v>2</v>
      </c>
      <c r="C155" s="21">
        <v>9.9693500000000001E-4</v>
      </c>
      <c r="D155" s="21">
        <v>0</v>
      </c>
      <c r="E155" s="21">
        <v>0</v>
      </c>
      <c r="F155" s="22">
        <v>0.2</v>
      </c>
    </row>
    <row r="156" spans="1:6" ht="15" customHeight="1" x14ac:dyDescent="0.2">
      <c r="A156" s="27" t="s">
        <v>151</v>
      </c>
      <c r="B156" s="20">
        <v>6</v>
      </c>
      <c r="C156" s="21">
        <v>8.123178E-3</v>
      </c>
      <c r="D156" s="21">
        <v>0</v>
      </c>
      <c r="E156" s="21">
        <v>0</v>
      </c>
      <c r="F156" s="22">
        <v>0.86639999999999984</v>
      </c>
    </row>
    <row r="157" spans="1:6" ht="15" customHeight="1" x14ac:dyDescent="0.2">
      <c r="A157" s="27" t="s">
        <v>152</v>
      </c>
      <c r="B157" s="17">
        <v>249</v>
      </c>
      <c r="C157" s="18">
        <v>1.1663641810000001</v>
      </c>
      <c r="D157" s="18">
        <v>2.2523359999999997E-3</v>
      </c>
      <c r="E157" s="18">
        <v>0</v>
      </c>
      <c r="F157" s="19">
        <v>203.27379999999994</v>
      </c>
    </row>
    <row r="158" spans="1:6" ht="15" customHeight="1" x14ac:dyDescent="0.2">
      <c r="A158" s="27" t="s">
        <v>601</v>
      </c>
      <c r="B158" s="20">
        <v>21</v>
      </c>
      <c r="C158" s="21">
        <v>7.2739390000000001E-3</v>
      </c>
      <c r="D158" s="21">
        <v>1.8461765000000003E-3</v>
      </c>
      <c r="E158" s="21">
        <v>0</v>
      </c>
      <c r="F158" s="22">
        <v>0.98219999999999996</v>
      </c>
    </row>
    <row r="159" spans="1:6" ht="15" customHeight="1" x14ac:dyDescent="0.2">
      <c r="A159" s="27" t="s">
        <v>153</v>
      </c>
      <c r="B159" s="20">
        <v>107</v>
      </c>
      <c r="C159" s="21">
        <v>3.540968600000001E-2</v>
      </c>
      <c r="D159" s="21">
        <v>4.0615949999999997E-4</v>
      </c>
      <c r="E159" s="21">
        <v>0</v>
      </c>
      <c r="F159" s="22">
        <v>4.8364999999999982</v>
      </c>
    </row>
    <row r="160" spans="1:6" ht="15" customHeight="1" x14ac:dyDescent="0.2">
      <c r="A160" s="27" t="s">
        <v>154</v>
      </c>
      <c r="B160" s="20">
        <v>64</v>
      </c>
      <c r="C160" s="21">
        <v>2.8726513999999998E-2</v>
      </c>
      <c r="D160" s="21">
        <v>0</v>
      </c>
      <c r="E160" s="21">
        <v>0</v>
      </c>
      <c r="F160" s="22">
        <v>4.0076999999999998</v>
      </c>
    </row>
    <row r="161" spans="1:6" ht="15" customHeight="1" x14ac:dyDescent="0.2">
      <c r="A161" s="27" t="s">
        <v>155</v>
      </c>
      <c r="B161" s="20">
        <v>6</v>
      </c>
      <c r="C161" s="21">
        <v>1.000812319</v>
      </c>
      <c r="D161" s="21">
        <v>0</v>
      </c>
      <c r="E161" s="21">
        <v>0</v>
      </c>
      <c r="F161" s="22">
        <v>180.12649999999999</v>
      </c>
    </row>
    <row r="162" spans="1:6" ht="15" customHeight="1" x14ac:dyDescent="0.2">
      <c r="A162" s="27" t="s">
        <v>90</v>
      </c>
      <c r="B162" s="20">
        <v>5</v>
      </c>
      <c r="C162" s="21">
        <v>1.0707830000000001E-3</v>
      </c>
      <c r="D162" s="21">
        <v>0</v>
      </c>
      <c r="E162" s="21">
        <v>0</v>
      </c>
      <c r="F162" s="22">
        <v>0.16670000000000001</v>
      </c>
    </row>
    <row r="163" spans="1:6" ht="15" customHeight="1" x14ac:dyDescent="0.2">
      <c r="A163" s="27" t="s">
        <v>156</v>
      </c>
      <c r="B163" s="20">
        <v>46</v>
      </c>
      <c r="C163" s="21">
        <v>9.3070939999999922E-2</v>
      </c>
      <c r="D163" s="21">
        <v>0</v>
      </c>
      <c r="E163" s="21">
        <v>0</v>
      </c>
      <c r="F163" s="22">
        <v>13.154200000000001</v>
      </c>
    </row>
    <row r="164" spans="1:6" ht="15" customHeight="1" x14ac:dyDescent="0.2">
      <c r="A164" s="27" t="s">
        <v>157</v>
      </c>
      <c r="B164" s="17">
        <v>32</v>
      </c>
      <c r="C164" s="18">
        <v>0.39949562699999996</v>
      </c>
      <c r="D164" s="18">
        <v>3.8883100300000001E-2</v>
      </c>
      <c r="E164" s="18">
        <v>0</v>
      </c>
      <c r="F164" s="19">
        <v>491.28579999999994</v>
      </c>
    </row>
    <row r="165" spans="1:6" ht="15" customHeight="1" x14ac:dyDescent="0.2">
      <c r="A165" s="27" t="s">
        <v>602</v>
      </c>
      <c r="B165" s="20">
        <v>6</v>
      </c>
      <c r="C165" s="21">
        <v>0.380892442</v>
      </c>
      <c r="D165" s="21">
        <v>3.8107705999999998E-2</v>
      </c>
      <c r="E165" s="21">
        <v>0</v>
      </c>
      <c r="F165" s="22">
        <v>1.8194000000000001</v>
      </c>
    </row>
    <row r="166" spans="1:6" ht="15" customHeight="1" x14ac:dyDescent="0.2">
      <c r="A166" s="27" t="s">
        <v>158</v>
      </c>
      <c r="B166" s="20">
        <v>1</v>
      </c>
      <c r="C166" s="21">
        <v>1.8461770000000001E-3</v>
      </c>
      <c r="D166" s="21">
        <v>7.3847080000000013E-4</v>
      </c>
      <c r="E166" s="21">
        <v>0</v>
      </c>
      <c r="F166" s="22">
        <v>3.0000000000000001E-3</v>
      </c>
    </row>
    <row r="167" spans="1:6" ht="15" customHeight="1" x14ac:dyDescent="0.2">
      <c r="A167" s="27" t="s">
        <v>159</v>
      </c>
      <c r="B167" s="20">
        <v>1</v>
      </c>
      <c r="C167" s="21">
        <v>3.6923499999999998E-4</v>
      </c>
      <c r="D167" s="21">
        <v>0</v>
      </c>
      <c r="E167" s="21">
        <v>0</v>
      </c>
      <c r="F167" s="22">
        <v>6.6000000000000003E-2</v>
      </c>
    </row>
    <row r="168" spans="1:6" ht="15" customHeight="1" x14ac:dyDescent="0.2">
      <c r="A168" s="27" t="s">
        <v>160</v>
      </c>
      <c r="B168" s="20">
        <v>12</v>
      </c>
      <c r="C168" s="21">
        <v>1.2658495999999998E-2</v>
      </c>
      <c r="D168" s="21">
        <v>0</v>
      </c>
      <c r="E168" s="21">
        <v>0</v>
      </c>
      <c r="F168" s="22">
        <v>66.072399999999988</v>
      </c>
    </row>
    <row r="169" spans="1:6" ht="15" customHeight="1" x14ac:dyDescent="0.2">
      <c r="A169" s="27" t="s">
        <v>161</v>
      </c>
      <c r="B169" s="20">
        <v>1</v>
      </c>
      <c r="C169" s="21">
        <v>1.84618E-4</v>
      </c>
      <c r="D169" s="21">
        <v>0</v>
      </c>
      <c r="E169" s="21">
        <v>0</v>
      </c>
      <c r="F169" s="22">
        <v>3.5000000000000003E-2</v>
      </c>
    </row>
    <row r="170" spans="1:6" ht="15" customHeight="1" x14ac:dyDescent="0.2">
      <c r="A170" s="27" t="s">
        <v>162</v>
      </c>
      <c r="B170" s="20">
        <v>3</v>
      </c>
      <c r="C170" s="21">
        <v>8.8616500000000017E-4</v>
      </c>
      <c r="D170" s="21">
        <v>0</v>
      </c>
      <c r="E170" s="21">
        <v>0</v>
      </c>
      <c r="F170" s="22">
        <v>44.239999999999995</v>
      </c>
    </row>
    <row r="171" spans="1:6" ht="15" customHeight="1" x14ac:dyDescent="0.2">
      <c r="A171" s="27" t="s">
        <v>163</v>
      </c>
      <c r="B171" s="20">
        <v>8</v>
      </c>
      <c r="C171" s="21">
        <v>2.658494E-3</v>
      </c>
      <c r="D171" s="21">
        <v>3.6923500000000007E-5</v>
      </c>
      <c r="E171" s="21">
        <v>0</v>
      </c>
      <c r="F171" s="22">
        <v>379.04999999999995</v>
      </c>
    </row>
    <row r="172" spans="1:6" ht="15" customHeight="1" x14ac:dyDescent="0.2">
      <c r="A172" s="27" t="s">
        <v>164</v>
      </c>
      <c r="B172" s="17">
        <v>86</v>
      </c>
      <c r="C172" s="18">
        <v>6.1662307000000013E-2</v>
      </c>
      <c r="D172" s="18">
        <v>1.4769480000000003E-4</v>
      </c>
      <c r="E172" s="18">
        <v>0</v>
      </c>
      <c r="F172" s="19">
        <v>8.0556000000000019</v>
      </c>
    </row>
    <row r="173" spans="1:6" ht="15" customHeight="1" x14ac:dyDescent="0.2">
      <c r="A173" s="27" t="s">
        <v>165</v>
      </c>
      <c r="B173" s="20">
        <v>2</v>
      </c>
      <c r="C173" s="21">
        <v>3.7661999999999999E-3</v>
      </c>
      <c r="D173" s="21">
        <v>0</v>
      </c>
      <c r="E173" s="21">
        <v>0</v>
      </c>
      <c r="F173" s="22">
        <v>1.4999999999999999E-2</v>
      </c>
    </row>
    <row r="174" spans="1:6" ht="15" customHeight="1" x14ac:dyDescent="0.2">
      <c r="A174" s="27" t="s">
        <v>166</v>
      </c>
      <c r="B174" s="20">
        <v>68</v>
      </c>
      <c r="C174" s="21">
        <v>5.2911427000000011E-2</v>
      </c>
      <c r="D174" s="21">
        <v>0</v>
      </c>
      <c r="E174" s="21">
        <v>0</v>
      </c>
      <c r="F174" s="22">
        <v>7.5755999999999997</v>
      </c>
    </row>
    <row r="175" spans="1:6" ht="15" customHeight="1" x14ac:dyDescent="0.2">
      <c r="A175" s="27" t="s">
        <v>167</v>
      </c>
      <c r="B175" s="20">
        <v>7</v>
      </c>
      <c r="C175" s="21">
        <v>3.0277310000000001E-3</v>
      </c>
      <c r="D175" s="21">
        <v>1.107708E-4</v>
      </c>
      <c r="E175" s="21">
        <v>0</v>
      </c>
      <c r="F175" s="22">
        <v>0.18000000000000002</v>
      </c>
    </row>
    <row r="176" spans="1:6" ht="15" customHeight="1" x14ac:dyDescent="0.2">
      <c r="A176" s="27" t="s">
        <v>168</v>
      </c>
      <c r="B176" s="20">
        <v>7</v>
      </c>
      <c r="C176" s="21">
        <v>1.6984839999999999E-3</v>
      </c>
      <c r="D176" s="21">
        <v>3.6924000000000001E-5</v>
      </c>
      <c r="E176" s="21">
        <v>0</v>
      </c>
      <c r="F176" s="22">
        <v>0.23499999999999999</v>
      </c>
    </row>
    <row r="177" spans="1:6" ht="15" customHeight="1" x14ac:dyDescent="0.2">
      <c r="A177" s="27" t="s">
        <v>169</v>
      </c>
      <c r="B177" s="20">
        <v>2</v>
      </c>
      <c r="C177" s="21">
        <v>2.5846499999999999E-4</v>
      </c>
      <c r="D177" s="21">
        <v>0</v>
      </c>
      <c r="E177" s="21">
        <v>0</v>
      </c>
      <c r="F177" s="22">
        <v>0.05</v>
      </c>
    </row>
    <row r="178" spans="1:6" ht="15" customHeight="1" x14ac:dyDescent="0.2">
      <c r="A178" s="27" t="s">
        <v>170</v>
      </c>
      <c r="B178" s="17">
        <v>402</v>
      </c>
      <c r="C178" s="18">
        <v>0.98707903200000213</v>
      </c>
      <c r="D178" s="18">
        <v>5.6493033666666715E-3</v>
      </c>
      <c r="E178" s="18">
        <v>0</v>
      </c>
      <c r="F178" s="19">
        <v>720.54059999999913</v>
      </c>
    </row>
    <row r="179" spans="1:6" ht="15" customHeight="1" x14ac:dyDescent="0.2">
      <c r="A179" s="27" t="s">
        <v>603</v>
      </c>
      <c r="B179" s="20">
        <v>141</v>
      </c>
      <c r="C179" s="21">
        <v>0.16899127699999991</v>
      </c>
      <c r="D179" s="21">
        <v>4.8369851999999994E-3</v>
      </c>
      <c r="E179" s="21">
        <v>0</v>
      </c>
      <c r="F179" s="22">
        <v>22.894899999999996</v>
      </c>
    </row>
    <row r="180" spans="1:6" ht="15" customHeight="1" x14ac:dyDescent="0.2">
      <c r="A180" s="27" t="s">
        <v>171</v>
      </c>
      <c r="B180" s="20">
        <v>53</v>
      </c>
      <c r="C180" s="21">
        <v>0.31683713200000013</v>
      </c>
      <c r="D180" s="21">
        <v>0</v>
      </c>
      <c r="E180" s="21">
        <v>0</v>
      </c>
      <c r="F180" s="22">
        <v>49.941999999999972</v>
      </c>
    </row>
    <row r="181" spans="1:6" ht="15" customHeight="1" x14ac:dyDescent="0.2">
      <c r="A181" s="27" t="s">
        <v>172</v>
      </c>
      <c r="B181" s="20">
        <v>32</v>
      </c>
      <c r="C181" s="21">
        <v>8.787803999999998E-3</v>
      </c>
      <c r="D181" s="21">
        <v>5.907769999999998E-4</v>
      </c>
      <c r="E181" s="21">
        <v>0</v>
      </c>
      <c r="F181" s="22">
        <v>1.2357000000000002</v>
      </c>
    </row>
    <row r="182" spans="1:6" ht="15" customHeight="1" x14ac:dyDescent="0.2">
      <c r="A182" s="27" t="s">
        <v>173</v>
      </c>
      <c r="B182" s="20">
        <v>1</v>
      </c>
      <c r="C182" s="21">
        <v>1.84618E-4</v>
      </c>
      <c r="D182" s="21">
        <v>0</v>
      </c>
      <c r="E182" s="21">
        <v>0</v>
      </c>
      <c r="F182" s="22">
        <v>0</v>
      </c>
    </row>
    <row r="183" spans="1:6" ht="15" customHeight="1" x14ac:dyDescent="0.2">
      <c r="A183" s="27" t="s">
        <v>174</v>
      </c>
      <c r="B183" s="20">
        <v>115</v>
      </c>
      <c r="C183" s="21">
        <v>0.38812392899999998</v>
      </c>
      <c r="D183" s="21">
        <v>3.6923499999999993E-5</v>
      </c>
      <c r="E183" s="21">
        <v>0</v>
      </c>
      <c r="F183" s="22">
        <v>282.3</v>
      </c>
    </row>
    <row r="184" spans="1:6" ht="15" customHeight="1" x14ac:dyDescent="0.2">
      <c r="A184" s="27" t="s">
        <v>175</v>
      </c>
      <c r="B184" s="20">
        <v>1</v>
      </c>
      <c r="C184" s="21">
        <v>3.6924000000000001E-5</v>
      </c>
      <c r="D184" s="21">
        <v>0</v>
      </c>
      <c r="E184" s="21">
        <v>0</v>
      </c>
      <c r="F184" s="22">
        <v>6.5000000000000006E-3</v>
      </c>
    </row>
    <row r="185" spans="1:6" ht="15" customHeight="1" x14ac:dyDescent="0.2">
      <c r="A185" s="27" t="s">
        <v>176</v>
      </c>
      <c r="B185" s="20">
        <v>9</v>
      </c>
      <c r="C185" s="21">
        <v>1.6615589E-2</v>
      </c>
      <c r="D185" s="21">
        <v>0</v>
      </c>
      <c r="E185" s="21">
        <v>0</v>
      </c>
      <c r="F185" s="22">
        <v>2.0864999999999996</v>
      </c>
    </row>
    <row r="186" spans="1:6" ht="15" customHeight="1" x14ac:dyDescent="0.2">
      <c r="A186" s="27" t="s">
        <v>177</v>
      </c>
      <c r="B186" s="20">
        <v>6</v>
      </c>
      <c r="C186" s="21">
        <v>5.1661558999999989E-2</v>
      </c>
      <c r="D186" s="21">
        <v>0</v>
      </c>
      <c r="E186" s="21">
        <v>0</v>
      </c>
      <c r="F186" s="22">
        <v>9.0299999999999994</v>
      </c>
    </row>
    <row r="187" spans="1:6" ht="15" customHeight="1" x14ac:dyDescent="0.2">
      <c r="A187" s="27" t="s">
        <v>178</v>
      </c>
      <c r="B187" s="20">
        <v>2</v>
      </c>
      <c r="C187" s="21">
        <v>9.2308799999999997E-4</v>
      </c>
      <c r="D187" s="21">
        <v>0</v>
      </c>
      <c r="E187" s="21">
        <v>0</v>
      </c>
      <c r="F187" s="22">
        <v>0.17</v>
      </c>
    </row>
    <row r="188" spans="1:6" ht="15" customHeight="1" x14ac:dyDescent="0.2">
      <c r="A188" s="27" t="s">
        <v>179</v>
      </c>
      <c r="B188" s="20">
        <v>3</v>
      </c>
      <c r="C188" s="21">
        <v>4.504671E-3</v>
      </c>
      <c r="D188" s="21">
        <v>0</v>
      </c>
      <c r="E188" s="21">
        <v>0</v>
      </c>
      <c r="F188" s="22">
        <v>0.79500000000000004</v>
      </c>
    </row>
    <row r="189" spans="1:6" ht="15" customHeight="1" x14ac:dyDescent="0.2">
      <c r="A189" s="27" t="s">
        <v>180</v>
      </c>
      <c r="B189" s="20">
        <v>24</v>
      </c>
      <c r="C189" s="21">
        <v>4.5046729999999998E-3</v>
      </c>
      <c r="D189" s="21">
        <v>1.8461766666666663E-4</v>
      </c>
      <c r="E189" s="21">
        <v>0</v>
      </c>
      <c r="F189" s="22">
        <v>0.86999999999999988</v>
      </c>
    </row>
    <row r="190" spans="1:6" ht="15" customHeight="1" x14ac:dyDescent="0.2">
      <c r="A190" s="27" t="s">
        <v>181</v>
      </c>
      <c r="B190" s="20">
        <v>15</v>
      </c>
      <c r="C190" s="21">
        <v>2.5907768000000001E-2</v>
      </c>
      <c r="D190" s="21">
        <v>0</v>
      </c>
      <c r="E190" s="21">
        <v>0</v>
      </c>
      <c r="F190" s="22">
        <v>351.21</v>
      </c>
    </row>
    <row r="191" spans="1:6" ht="15" customHeight="1" x14ac:dyDescent="0.2">
      <c r="A191" s="27" t="s">
        <v>182</v>
      </c>
      <c r="B191" s="17">
        <v>186</v>
      </c>
      <c r="C191" s="18">
        <v>0.61774843300000004</v>
      </c>
      <c r="D191" s="18">
        <v>2.1784901666666674E-3</v>
      </c>
      <c r="E191" s="18">
        <v>0</v>
      </c>
      <c r="F191" s="19">
        <v>46.128300000000024</v>
      </c>
    </row>
    <row r="192" spans="1:6" ht="15" customHeight="1" x14ac:dyDescent="0.2">
      <c r="A192" s="27" t="s">
        <v>604</v>
      </c>
      <c r="B192" s="20">
        <v>6</v>
      </c>
      <c r="C192" s="21">
        <v>4.17236E-3</v>
      </c>
      <c r="D192" s="21">
        <v>9.2308799999999997E-4</v>
      </c>
      <c r="E192" s="21">
        <v>0</v>
      </c>
      <c r="F192" s="22">
        <v>0.27280000000000004</v>
      </c>
    </row>
    <row r="193" spans="1:6" ht="15" customHeight="1" x14ac:dyDescent="0.2">
      <c r="A193" s="27" t="s">
        <v>183</v>
      </c>
      <c r="B193" s="20">
        <v>4</v>
      </c>
      <c r="C193" s="21">
        <v>0.182030795</v>
      </c>
      <c r="D193" s="21">
        <v>0</v>
      </c>
      <c r="E193" s="21">
        <v>0</v>
      </c>
      <c r="F193" s="22">
        <v>32.384999999999998</v>
      </c>
    </row>
    <row r="194" spans="1:6" ht="15" customHeight="1" x14ac:dyDescent="0.2">
      <c r="A194" s="27" t="s">
        <v>184</v>
      </c>
      <c r="B194" s="20">
        <v>12</v>
      </c>
      <c r="C194" s="21">
        <v>0.38499095400000005</v>
      </c>
      <c r="D194" s="21">
        <v>0</v>
      </c>
      <c r="E194" s="21">
        <v>0</v>
      </c>
      <c r="F194" s="22">
        <v>2.0665</v>
      </c>
    </row>
    <row r="195" spans="1:6" ht="15" customHeight="1" x14ac:dyDescent="0.2">
      <c r="A195" s="27" t="s">
        <v>185</v>
      </c>
      <c r="B195" s="20">
        <v>2</v>
      </c>
      <c r="C195" s="21">
        <v>1.661559E-3</v>
      </c>
      <c r="D195" s="21">
        <v>0</v>
      </c>
      <c r="E195" s="21">
        <v>0</v>
      </c>
      <c r="F195" s="22">
        <v>0.30000000000000004</v>
      </c>
    </row>
    <row r="196" spans="1:6" ht="15" customHeight="1" x14ac:dyDescent="0.2">
      <c r="A196" s="27" t="s">
        <v>186</v>
      </c>
      <c r="B196" s="20">
        <v>4</v>
      </c>
      <c r="C196" s="21">
        <v>5.5385299999999998E-4</v>
      </c>
      <c r="D196" s="21">
        <v>0</v>
      </c>
      <c r="E196" s="21">
        <v>0</v>
      </c>
      <c r="F196" s="22">
        <v>0.10500000000000001</v>
      </c>
    </row>
    <row r="197" spans="1:6" ht="15" customHeight="1" x14ac:dyDescent="0.2">
      <c r="A197" s="27" t="s">
        <v>80</v>
      </c>
      <c r="B197" s="20">
        <v>15</v>
      </c>
      <c r="C197" s="21">
        <v>2.2892620000000002E-3</v>
      </c>
      <c r="D197" s="21">
        <v>3.6924000000000001E-5</v>
      </c>
      <c r="E197" s="21">
        <v>0</v>
      </c>
      <c r="F197" s="22">
        <v>0.40499999999999997</v>
      </c>
    </row>
    <row r="198" spans="1:6" ht="15" customHeight="1" x14ac:dyDescent="0.2">
      <c r="A198" s="27" t="s">
        <v>162</v>
      </c>
      <c r="B198" s="20">
        <v>28</v>
      </c>
      <c r="C198" s="21">
        <v>1.8233949000000006E-2</v>
      </c>
      <c r="D198" s="21">
        <v>1.1077100000000005E-4</v>
      </c>
      <c r="E198" s="21">
        <v>0</v>
      </c>
      <c r="F198" s="22">
        <v>3.3119999999999994</v>
      </c>
    </row>
    <row r="199" spans="1:6" ht="15" customHeight="1" x14ac:dyDescent="0.2">
      <c r="A199" s="27" t="s">
        <v>187</v>
      </c>
      <c r="B199" s="20">
        <v>5</v>
      </c>
      <c r="C199" s="21">
        <v>1.1077069999999999E-3</v>
      </c>
      <c r="D199" s="21">
        <v>0</v>
      </c>
      <c r="E199" s="21">
        <v>0</v>
      </c>
      <c r="F199" s="22">
        <v>0.20700000000000002</v>
      </c>
    </row>
    <row r="200" spans="1:6" ht="15" customHeight="1" x14ac:dyDescent="0.2">
      <c r="A200" s="27" t="s">
        <v>188</v>
      </c>
      <c r="B200" s="20">
        <v>28</v>
      </c>
      <c r="C200" s="21">
        <v>4.7631440000000004E-3</v>
      </c>
      <c r="D200" s="21">
        <v>9.9693616666666671E-4</v>
      </c>
      <c r="E200" s="21">
        <v>0</v>
      </c>
      <c r="F200" s="22">
        <v>0.69499999999999995</v>
      </c>
    </row>
    <row r="201" spans="1:6" ht="15" customHeight="1" x14ac:dyDescent="0.2">
      <c r="A201" s="27" t="s">
        <v>189</v>
      </c>
      <c r="B201" s="20">
        <v>35</v>
      </c>
      <c r="C201" s="21">
        <v>1.1261681000000001E-2</v>
      </c>
      <c r="D201" s="21">
        <v>3.6924000000000008E-5</v>
      </c>
      <c r="E201" s="21">
        <v>0</v>
      </c>
      <c r="F201" s="22">
        <v>5.0900000000000016</v>
      </c>
    </row>
    <row r="202" spans="1:6" ht="15" customHeight="1" x14ac:dyDescent="0.2">
      <c r="A202" s="27" t="s">
        <v>190</v>
      </c>
      <c r="B202" s="20">
        <v>30</v>
      </c>
      <c r="C202" s="21">
        <v>4.4677539999999991E-3</v>
      </c>
      <c r="D202" s="21">
        <v>0</v>
      </c>
      <c r="E202" s="21">
        <v>0</v>
      </c>
      <c r="F202" s="22">
        <v>0.88750000000000007</v>
      </c>
    </row>
    <row r="203" spans="1:6" ht="15" customHeight="1" x14ac:dyDescent="0.2">
      <c r="A203" s="27" t="s">
        <v>191</v>
      </c>
      <c r="B203" s="20">
        <v>17</v>
      </c>
      <c r="C203" s="21">
        <v>2.2154150000000001E-3</v>
      </c>
      <c r="D203" s="21">
        <v>7.3847E-5</v>
      </c>
      <c r="E203" s="21">
        <v>0</v>
      </c>
      <c r="F203" s="22">
        <v>0.40250000000000014</v>
      </c>
    </row>
    <row r="204" spans="1:6" ht="15" customHeight="1" x14ac:dyDescent="0.2">
      <c r="A204" s="27" t="s">
        <v>192</v>
      </c>
      <c r="B204" s="17">
        <v>164</v>
      </c>
      <c r="C204" s="18">
        <v>0.116136344</v>
      </c>
      <c r="D204" s="18">
        <v>1.5877137666666658E-3</v>
      </c>
      <c r="E204" s="18">
        <v>3.6923499999999998E-4</v>
      </c>
      <c r="F204" s="19">
        <v>97.253500000000059</v>
      </c>
    </row>
    <row r="205" spans="1:6" ht="15" customHeight="1" x14ac:dyDescent="0.2">
      <c r="A205" s="27" t="s">
        <v>605</v>
      </c>
      <c r="B205" s="20">
        <v>14</v>
      </c>
      <c r="C205" s="21">
        <v>9.9324310000000002E-3</v>
      </c>
      <c r="D205" s="21">
        <v>7.3847099999999998E-4</v>
      </c>
      <c r="E205" s="21">
        <v>0</v>
      </c>
      <c r="F205" s="22">
        <v>13.936500000000004</v>
      </c>
    </row>
    <row r="206" spans="1:6" ht="15" customHeight="1" x14ac:dyDescent="0.2">
      <c r="A206" s="27" t="s">
        <v>193</v>
      </c>
      <c r="B206" s="20">
        <v>21</v>
      </c>
      <c r="C206" s="21">
        <v>4.6215709000000001E-2</v>
      </c>
      <c r="D206" s="21">
        <v>7.384710000000002E-5</v>
      </c>
      <c r="E206" s="21">
        <v>0</v>
      </c>
      <c r="F206" s="22">
        <v>8.08</v>
      </c>
    </row>
    <row r="207" spans="1:6" ht="15" customHeight="1" x14ac:dyDescent="0.2">
      <c r="A207" s="27" t="s">
        <v>194</v>
      </c>
      <c r="B207" s="20">
        <v>82</v>
      </c>
      <c r="C207" s="21">
        <v>2.1858743E-2</v>
      </c>
      <c r="D207" s="21">
        <v>1.8461900000000002E-4</v>
      </c>
      <c r="E207" s="21">
        <v>3.6923499999999998E-4</v>
      </c>
      <c r="F207" s="22">
        <v>68.368000000000023</v>
      </c>
    </row>
    <row r="208" spans="1:6" ht="15" customHeight="1" x14ac:dyDescent="0.2">
      <c r="A208" s="27" t="s">
        <v>195</v>
      </c>
      <c r="B208" s="20">
        <v>7</v>
      </c>
      <c r="C208" s="21">
        <v>4.061589E-3</v>
      </c>
      <c r="D208" s="21">
        <v>0</v>
      </c>
      <c r="E208" s="21">
        <v>0</v>
      </c>
      <c r="F208" s="22">
        <v>0.77500000000000002</v>
      </c>
    </row>
    <row r="209" spans="1:6" ht="15" customHeight="1" x14ac:dyDescent="0.2">
      <c r="A209" s="27" t="s">
        <v>196</v>
      </c>
      <c r="B209" s="20">
        <v>9</v>
      </c>
      <c r="C209" s="21">
        <v>3.7292790000000003E-3</v>
      </c>
      <c r="D209" s="21">
        <v>5.5385299999999998E-4</v>
      </c>
      <c r="E209" s="21">
        <v>0</v>
      </c>
      <c r="F209" s="22">
        <v>0.65300000000000002</v>
      </c>
    </row>
    <row r="210" spans="1:6" ht="15" customHeight="1" x14ac:dyDescent="0.2">
      <c r="A210" s="27" t="s">
        <v>197</v>
      </c>
      <c r="B210" s="20">
        <v>4</v>
      </c>
      <c r="C210" s="21">
        <v>1.0184618000000001E-2</v>
      </c>
      <c r="D210" s="21">
        <v>0</v>
      </c>
      <c r="E210" s="21">
        <v>0</v>
      </c>
      <c r="F210" s="22">
        <v>1.9549999999999998</v>
      </c>
    </row>
    <row r="211" spans="1:6" ht="15" customHeight="1" x14ac:dyDescent="0.2">
      <c r="A211" s="27" t="s">
        <v>198</v>
      </c>
      <c r="B211" s="20">
        <v>1</v>
      </c>
      <c r="C211" s="21">
        <v>5.5385299999999998E-4</v>
      </c>
      <c r="D211" s="21">
        <v>0</v>
      </c>
      <c r="E211" s="21">
        <v>0</v>
      </c>
      <c r="F211" s="22">
        <v>0</v>
      </c>
    </row>
    <row r="212" spans="1:6" ht="15" customHeight="1" x14ac:dyDescent="0.2">
      <c r="A212" s="27" t="s">
        <v>199</v>
      </c>
      <c r="B212" s="20">
        <v>26</v>
      </c>
      <c r="C212" s="21">
        <v>1.9600121999999998E-2</v>
      </c>
      <c r="D212" s="21">
        <v>3.6923666666666674E-5</v>
      </c>
      <c r="E212" s="21">
        <v>0</v>
      </c>
      <c r="F212" s="22">
        <v>3.4860000000000007</v>
      </c>
    </row>
    <row r="213" spans="1:6" ht="15" customHeight="1" x14ac:dyDescent="0.2">
      <c r="A213" s="27" t="s">
        <v>200</v>
      </c>
      <c r="B213" s="17">
        <v>34</v>
      </c>
      <c r="C213" s="18">
        <v>2.8240224999999997E-2</v>
      </c>
      <c r="D213" s="18">
        <v>2.2154112500000005E-4</v>
      </c>
      <c r="E213" s="18">
        <v>0</v>
      </c>
      <c r="F213" s="19">
        <v>4.8820000000000006</v>
      </c>
    </row>
    <row r="214" spans="1:6" ht="15" customHeight="1" x14ac:dyDescent="0.2">
      <c r="A214" s="27" t="s">
        <v>606</v>
      </c>
      <c r="B214" s="20">
        <v>21</v>
      </c>
      <c r="C214" s="21">
        <v>2.2258612000000001E-2</v>
      </c>
      <c r="D214" s="21">
        <v>3.6923499999999993E-5</v>
      </c>
      <c r="E214" s="21">
        <v>0</v>
      </c>
      <c r="F214" s="22">
        <v>3.7370000000000005</v>
      </c>
    </row>
    <row r="215" spans="1:6" ht="15" customHeight="1" x14ac:dyDescent="0.2">
      <c r="A215" s="27" t="s">
        <v>201</v>
      </c>
      <c r="B215" s="20">
        <v>2</v>
      </c>
      <c r="C215" s="21">
        <v>1.107706E-3</v>
      </c>
      <c r="D215" s="21">
        <v>0</v>
      </c>
      <c r="E215" s="21">
        <v>0</v>
      </c>
      <c r="F215" s="22">
        <v>0.21000000000000002</v>
      </c>
    </row>
    <row r="216" spans="1:6" ht="15" customHeight="1" x14ac:dyDescent="0.2">
      <c r="A216" s="27" t="s">
        <v>202</v>
      </c>
      <c r="B216" s="20">
        <v>4</v>
      </c>
      <c r="C216" s="21">
        <v>6.6462400000000005E-4</v>
      </c>
      <c r="D216" s="21">
        <v>0</v>
      </c>
      <c r="E216" s="21">
        <v>0</v>
      </c>
      <c r="F216" s="22">
        <v>0.14000000000000001</v>
      </c>
    </row>
    <row r="217" spans="1:6" ht="15" customHeight="1" x14ac:dyDescent="0.2">
      <c r="A217" s="27" t="s">
        <v>203</v>
      </c>
      <c r="B217" s="20">
        <v>1</v>
      </c>
      <c r="C217" s="21">
        <v>1.8461770000000001E-3</v>
      </c>
      <c r="D217" s="21">
        <v>0</v>
      </c>
      <c r="E217" s="21">
        <v>0</v>
      </c>
      <c r="F217" s="22">
        <v>0.4</v>
      </c>
    </row>
    <row r="218" spans="1:6" ht="15" customHeight="1" x14ac:dyDescent="0.2">
      <c r="A218" s="27" t="s">
        <v>204</v>
      </c>
      <c r="B218" s="20">
        <v>6</v>
      </c>
      <c r="C218" s="21">
        <v>2.3631060000000002E-3</v>
      </c>
      <c r="D218" s="21">
        <v>1.8461762500000003E-4</v>
      </c>
      <c r="E218" s="21">
        <v>0</v>
      </c>
      <c r="F218" s="22">
        <v>0.39499999999999996</v>
      </c>
    </row>
    <row r="219" spans="1:6" ht="15" customHeight="1" x14ac:dyDescent="0.2">
      <c r="A219" s="27" t="s">
        <v>205</v>
      </c>
      <c r="B219" s="17">
        <v>42</v>
      </c>
      <c r="C219" s="18">
        <v>9.1939689999999998E-3</v>
      </c>
      <c r="D219" s="18">
        <v>2.5846499999999999E-4</v>
      </c>
      <c r="E219" s="18">
        <v>0</v>
      </c>
      <c r="F219" s="19">
        <v>1.589</v>
      </c>
    </row>
    <row r="220" spans="1:6" ht="15" customHeight="1" x14ac:dyDescent="0.2">
      <c r="A220" s="27" t="s">
        <v>607</v>
      </c>
      <c r="B220" s="20">
        <v>8</v>
      </c>
      <c r="C220" s="21">
        <v>1.920026E-3</v>
      </c>
      <c r="D220" s="21">
        <v>0</v>
      </c>
      <c r="E220" s="21">
        <v>0</v>
      </c>
      <c r="F220" s="22">
        <v>0.30249999999999999</v>
      </c>
    </row>
    <row r="221" spans="1:6" ht="15" customHeight="1" x14ac:dyDescent="0.2">
      <c r="A221" s="27" t="s">
        <v>206</v>
      </c>
      <c r="B221" s="20">
        <v>2</v>
      </c>
      <c r="C221" s="21">
        <v>2.21542E-4</v>
      </c>
      <c r="D221" s="21">
        <v>0</v>
      </c>
      <c r="E221" s="21">
        <v>0</v>
      </c>
      <c r="F221" s="22">
        <v>0.02</v>
      </c>
    </row>
    <row r="222" spans="1:6" ht="15" customHeight="1" x14ac:dyDescent="0.2">
      <c r="A222" s="27" t="s">
        <v>207</v>
      </c>
      <c r="B222" s="20">
        <v>16</v>
      </c>
      <c r="C222" s="21">
        <v>2.9538849999999998E-3</v>
      </c>
      <c r="D222" s="21">
        <v>2.2154100000000007E-4</v>
      </c>
      <c r="E222" s="21">
        <v>0</v>
      </c>
      <c r="F222" s="22">
        <v>0.51200000000000001</v>
      </c>
    </row>
    <row r="223" spans="1:6" ht="15" customHeight="1" x14ac:dyDescent="0.2">
      <c r="A223" s="27" t="s">
        <v>208</v>
      </c>
      <c r="B223" s="20">
        <v>3</v>
      </c>
      <c r="C223" s="21">
        <v>7.753949999999999E-4</v>
      </c>
      <c r="D223" s="21">
        <v>0</v>
      </c>
      <c r="E223" s="21">
        <v>0</v>
      </c>
      <c r="F223" s="22">
        <v>0.14150000000000001</v>
      </c>
    </row>
    <row r="224" spans="1:6" ht="15" customHeight="1" x14ac:dyDescent="0.2">
      <c r="A224" s="27" t="s">
        <v>209</v>
      </c>
      <c r="B224" s="20">
        <v>13</v>
      </c>
      <c r="C224" s="21">
        <v>3.3231209999999996E-3</v>
      </c>
      <c r="D224" s="21">
        <v>3.6924000000000001E-5</v>
      </c>
      <c r="E224" s="21">
        <v>0</v>
      </c>
      <c r="F224" s="22">
        <v>0.6130000000000001</v>
      </c>
    </row>
    <row r="225" spans="1:6" ht="15" customHeight="1" x14ac:dyDescent="0.2">
      <c r="A225" s="27" t="s">
        <v>210</v>
      </c>
      <c r="B225" s="17">
        <v>12</v>
      </c>
      <c r="C225" s="18">
        <v>1.0787878019999999</v>
      </c>
      <c r="D225" s="18">
        <v>1.4769419999999999E-4</v>
      </c>
      <c r="E225" s="18">
        <v>0</v>
      </c>
      <c r="F225" s="19">
        <v>266.73500000000007</v>
      </c>
    </row>
    <row r="226" spans="1:6" ht="15" customHeight="1" x14ac:dyDescent="0.2">
      <c r="A226" s="27" t="s">
        <v>608</v>
      </c>
      <c r="B226" s="20">
        <v>1</v>
      </c>
      <c r="C226" s="21">
        <v>7.0000000000000007E-2</v>
      </c>
      <c r="D226" s="21">
        <v>0</v>
      </c>
      <c r="E226" s="21">
        <v>0</v>
      </c>
      <c r="F226" s="22">
        <v>13</v>
      </c>
    </row>
    <row r="227" spans="1:6" ht="15" customHeight="1" x14ac:dyDescent="0.2">
      <c r="A227" s="27" t="s">
        <v>211</v>
      </c>
      <c r="B227" s="20">
        <v>3</v>
      </c>
      <c r="C227" s="21">
        <v>4.8739059999999999E-3</v>
      </c>
      <c r="D227" s="21">
        <v>0</v>
      </c>
      <c r="E227" s="21">
        <v>0</v>
      </c>
      <c r="F227" s="22">
        <v>78.03</v>
      </c>
    </row>
    <row r="228" spans="1:6" ht="15" customHeight="1" x14ac:dyDescent="0.2">
      <c r="A228" s="27" t="s">
        <v>212</v>
      </c>
      <c r="B228" s="20">
        <v>2</v>
      </c>
      <c r="C228" s="21">
        <v>1.9938710000000004E-3</v>
      </c>
      <c r="D228" s="21">
        <v>0</v>
      </c>
      <c r="E228" s="21">
        <v>0</v>
      </c>
      <c r="F228" s="22">
        <v>0.35499999999999998</v>
      </c>
    </row>
    <row r="229" spans="1:6" ht="15" customHeight="1" x14ac:dyDescent="0.2">
      <c r="A229" s="27" t="s">
        <v>213</v>
      </c>
      <c r="B229" s="20">
        <v>1</v>
      </c>
      <c r="C229" s="21">
        <v>1.84618E-4</v>
      </c>
      <c r="D229" s="21">
        <v>0</v>
      </c>
      <c r="E229" s="21">
        <v>0</v>
      </c>
      <c r="F229" s="22">
        <v>0.04</v>
      </c>
    </row>
    <row r="230" spans="1:6" ht="15" customHeight="1" x14ac:dyDescent="0.2">
      <c r="A230" s="27" t="s">
        <v>214</v>
      </c>
      <c r="B230" s="20">
        <v>3</v>
      </c>
      <c r="C230" s="21">
        <v>1.000923089</v>
      </c>
      <c r="D230" s="21">
        <v>7.38472E-5</v>
      </c>
      <c r="E230" s="21">
        <v>0</v>
      </c>
      <c r="F230" s="22">
        <v>175.18</v>
      </c>
    </row>
    <row r="231" spans="1:6" ht="15" customHeight="1" x14ac:dyDescent="0.2">
      <c r="A231" s="27" t="s">
        <v>215</v>
      </c>
      <c r="B231" s="20">
        <v>2</v>
      </c>
      <c r="C231" s="21">
        <v>8.1231800000000002E-4</v>
      </c>
      <c r="D231" s="21">
        <v>7.3847E-5</v>
      </c>
      <c r="E231" s="21">
        <v>0</v>
      </c>
      <c r="F231" s="22">
        <v>0.13</v>
      </c>
    </row>
    <row r="232" spans="1:6" ht="15" customHeight="1" x14ac:dyDescent="0.2">
      <c r="A232" s="27" t="s">
        <v>216</v>
      </c>
      <c r="B232" s="17">
        <v>18</v>
      </c>
      <c r="C232" s="18">
        <v>7.9385600000000025E-3</v>
      </c>
      <c r="D232" s="18">
        <v>8.4924100000000004E-4</v>
      </c>
      <c r="E232" s="18">
        <v>0</v>
      </c>
      <c r="F232" s="19">
        <v>1.4510000000000001</v>
      </c>
    </row>
    <row r="233" spans="1:6" ht="15" customHeight="1" x14ac:dyDescent="0.2">
      <c r="A233" s="27" t="s">
        <v>609</v>
      </c>
      <c r="B233" s="20">
        <v>6</v>
      </c>
      <c r="C233" s="21">
        <v>2.2523360000000002E-3</v>
      </c>
      <c r="D233" s="21">
        <v>0</v>
      </c>
      <c r="E233" s="21">
        <v>0</v>
      </c>
      <c r="F233" s="22">
        <v>0.45599999999999996</v>
      </c>
    </row>
    <row r="234" spans="1:6" ht="15" customHeight="1" x14ac:dyDescent="0.2">
      <c r="A234" s="27" t="s">
        <v>217</v>
      </c>
      <c r="B234" s="20">
        <v>1</v>
      </c>
      <c r="C234" s="21">
        <v>2.2154100000000001E-4</v>
      </c>
      <c r="D234" s="21">
        <v>0</v>
      </c>
      <c r="E234" s="21">
        <v>0</v>
      </c>
      <c r="F234" s="22">
        <v>0.04</v>
      </c>
    </row>
    <row r="235" spans="1:6" ht="15" customHeight="1" x14ac:dyDescent="0.2">
      <c r="A235" s="27" t="s">
        <v>218</v>
      </c>
      <c r="B235" s="20">
        <v>3</v>
      </c>
      <c r="C235" s="21">
        <v>8.1231700000000001E-4</v>
      </c>
      <c r="D235" s="21">
        <v>4.4308200000000002E-4</v>
      </c>
      <c r="E235" s="21">
        <v>0</v>
      </c>
      <c r="F235" s="22">
        <v>7.9999999999999988E-2</v>
      </c>
    </row>
    <row r="236" spans="1:6" ht="15" customHeight="1" x14ac:dyDescent="0.2">
      <c r="A236" s="27" t="s">
        <v>219</v>
      </c>
      <c r="B236" s="20">
        <v>5</v>
      </c>
      <c r="C236" s="21">
        <v>5.5385400000000011E-4</v>
      </c>
      <c r="D236" s="21">
        <v>0</v>
      </c>
      <c r="E236" s="21">
        <v>0</v>
      </c>
      <c r="F236" s="22">
        <v>7.5000000000000011E-2</v>
      </c>
    </row>
    <row r="237" spans="1:6" ht="15" customHeight="1" x14ac:dyDescent="0.2">
      <c r="A237" s="27" t="s">
        <v>215</v>
      </c>
      <c r="B237" s="20">
        <v>3</v>
      </c>
      <c r="C237" s="21">
        <v>4.0985120000000003E-3</v>
      </c>
      <c r="D237" s="21">
        <v>4.0615900000000001E-4</v>
      </c>
      <c r="E237" s="21">
        <v>0</v>
      </c>
      <c r="F237" s="22">
        <v>0.80000000000000016</v>
      </c>
    </row>
    <row r="238" spans="1:6" ht="15" customHeight="1" x14ac:dyDescent="0.2">
      <c r="A238" s="27" t="s">
        <v>220</v>
      </c>
      <c r="B238" s="17">
        <v>42</v>
      </c>
      <c r="C238" s="18">
        <v>8.8247319999999983E-3</v>
      </c>
      <c r="D238" s="18">
        <v>7.3847000000000013E-5</v>
      </c>
      <c r="E238" s="18">
        <v>0</v>
      </c>
      <c r="F238" s="19">
        <v>1.2915000000000001</v>
      </c>
    </row>
    <row r="239" spans="1:6" ht="15" customHeight="1" x14ac:dyDescent="0.2">
      <c r="A239" s="27" t="s">
        <v>610</v>
      </c>
      <c r="B239" s="20">
        <v>6</v>
      </c>
      <c r="C239" s="21">
        <v>1.0338610000000001E-3</v>
      </c>
      <c r="D239" s="21">
        <v>7.3847000000000013E-5</v>
      </c>
      <c r="E239" s="21">
        <v>0</v>
      </c>
      <c r="F239" s="22">
        <v>0.14400000000000002</v>
      </c>
    </row>
    <row r="240" spans="1:6" ht="15" customHeight="1" x14ac:dyDescent="0.2">
      <c r="A240" s="27" t="s">
        <v>221</v>
      </c>
      <c r="B240" s="20">
        <v>4</v>
      </c>
      <c r="C240" s="21">
        <v>1.366171E-3</v>
      </c>
      <c r="D240" s="21">
        <v>0</v>
      </c>
      <c r="E240" s="21">
        <v>0</v>
      </c>
      <c r="F240" s="22">
        <v>0.05</v>
      </c>
    </row>
    <row r="241" spans="1:6" ht="15" customHeight="1" x14ac:dyDescent="0.2">
      <c r="A241" s="27" t="s">
        <v>222</v>
      </c>
      <c r="B241" s="20">
        <v>3</v>
      </c>
      <c r="C241" s="21">
        <v>1.0338579999999999E-3</v>
      </c>
      <c r="D241" s="21">
        <v>0</v>
      </c>
      <c r="E241" s="21">
        <v>0</v>
      </c>
      <c r="F241" s="22">
        <v>0.19</v>
      </c>
    </row>
    <row r="242" spans="1:6" ht="15" customHeight="1" x14ac:dyDescent="0.2">
      <c r="A242" s="27" t="s">
        <v>120</v>
      </c>
      <c r="B242" s="20">
        <v>19</v>
      </c>
      <c r="C242" s="21">
        <v>2.1415700000000002E-3</v>
      </c>
      <c r="D242" s="21">
        <v>0</v>
      </c>
      <c r="E242" s="21">
        <v>0</v>
      </c>
      <c r="F242" s="22">
        <v>0.35349999999999998</v>
      </c>
    </row>
    <row r="243" spans="1:6" ht="15" customHeight="1" x14ac:dyDescent="0.2">
      <c r="A243" s="27" t="s">
        <v>223</v>
      </c>
      <c r="B243" s="20">
        <v>10</v>
      </c>
      <c r="C243" s="21">
        <v>3.2492720000000001E-3</v>
      </c>
      <c r="D243" s="21">
        <v>0</v>
      </c>
      <c r="E243" s="21">
        <v>0</v>
      </c>
      <c r="F243" s="22">
        <v>0.55399999999999994</v>
      </c>
    </row>
    <row r="244" spans="1:6" ht="15" customHeight="1" x14ac:dyDescent="0.2">
      <c r="A244" s="27" t="s">
        <v>224</v>
      </c>
      <c r="B244" s="17">
        <v>67</v>
      </c>
      <c r="C244" s="18">
        <v>4.9871143999999992E-2</v>
      </c>
      <c r="D244" s="18">
        <v>2.2892619999999994E-3</v>
      </c>
      <c r="E244" s="18">
        <v>0</v>
      </c>
      <c r="F244" s="19">
        <v>8.5080000000000009</v>
      </c>
    </row>
    <row r="245" spans="1:6" ht="15" customHeight="1" x14ac:dyDescent="0.2">
      <c r="A245" s="27" t="s">
        <v>611</v>
      </c>
      <c r="B245" s="20">
        <v>12</v>
      </c>
      <c r="C245" s="21">
        <v>2.4615441999999998E-2</v>
      </c>
      <c r="D245" s="21">
        <v>0</v>
      </c>
      <c r="E245" s="21">
        <v>0</v>
      </c>
      <c r="F245" s="22">
        <v>4.3330000000000002</v>
      </c>
    </row>
    <row r="246" spans="1:6" ht="15" customHeight="1" x14ac:dyDescent="0.2">
      <c r="A246" s="27" t="s">
        <v>225</v>
      </c>
      <c r="B246" s="20">
        <v>1</v>
      </c>
      <c r="C246" s="21">
        <v>3.6923530000000002E-3</v>
      </c>
      <c r="D246" s="21">
        <v>0</v>
      </c>
      <c r="E246" s="21">
        <v>0</v>
      </c>
      <c r="F246" s="22">
        <v>0.65</v>
      </c>
    </row>
    <row r="247" spans="1:6" ht="15" customHeight="1" x14ac:dyDescent="0.2">
      <c r="A247" s="27" t="s">
        <v>226</v>
      </c>
      <c r="B247" s="20">
        <v>4</v>
      </c>
      <c r="C247" s="21">
        <v>2.4369539999999999E-3</v>
      </c>
      <c r="D247" s="21">
        <v>0</v>
      </c>
      <c r="E247" s="21">
        <v>0</v>
      </c>
      <c r="F247" s="22">
        <v>0.5</v>
      </c>
    </row>
    <row r="248" spans="1:6" ht="15" customHeight="1" x14ac:dyDescent="0.2">
      <c r="A248" s="27" t="s">
        <v>227</v>
      </c>
      <c r="B248" s="20">
        <v>1</v>
      </c>
      <c r="C248" s="21">
        <v>3.6923499999999998E-4</v>
      </c>
      <c r="D248" s="21">
        <v>0</v>
      </c>
      <c r="E248" s="21">
        <v>0</v>
      </c>
      <c r="F248" s="22">
        <v>0.05</v>
      </c>
    </row>
    <row r="249" spans="1:6" ht="15" customHeight="1" x14ac:dyDescent="0.2">
      <c r="A249" s="27" t="s">
        <v>228</v>
      </c>
      <c r="B249" s="20">
        <v>3</v>
      </c>
      <c r="C249" s="21">
        <v>1.8461770000000001E-3</v>
      </c>
      <c r="D249" s="21">
        <v>0</v>
      </c>
      <c r="E249" s="21">
        <v>0</v>
      </c>
      <c r="F249" s="22">
        <v>0.33</v>
      </c>
    </row>
    <row r="250" spans="1:6" ht="15" customHeight="1" x14ac:dyDescent="0.2">
      <c r="A250" s="27" t="s">
        <v>229</v>
      </c>
      <c r="B250" s="20">
        <v>1</v>
      </c>
      <c r="C250" s="21">
        <v>2.5846499999999999E-4</v>
      </c>
      <c r="D250" s="21">
        <v>0</v>
      </c>
      <c r="E250" s="21">
        <v>0</v>
      </c>
      <c r="F250" s="22">
        <v>0.05</v>
      </c>
    </row>
    <row r="251" spans="1:6" ht="15" customHeight="1" x14ac:dyDescent="0.2">
      <c r="A251" s="27" t="s">
        <v>230</v>
      </c>
      <c r="B251" s="20">
        <v>45</v>
      </c>
      <c r="C251" s="21">
        <v>1.6652517999999998E-2</v>
      </c>
      <c r="D251" s="21">
        <v>2.2892619999999994E-3</v>
      </c>
      <c r="E251" s="21">
        <v>0</v>
      </c>
      <c r="F251" s="22">
        <v>2.5949999999999998</v>
      </c>
    </row>
    <row r="252" spans="1:6" ht="15" customHeight="1" x14ac:dyDescent="0.2">
      <c r="A252" s="27" t="s">
        <v>231</v>
      </c>
      <c r="B252" s="17">
        <v>1</v>
      </c>
      <c r="C252" s="18">
        <v>7.3847099999999998E-4</v>
      </c>
      <c r="D252" s="18">
        <v>0</v>
      </c>
      <c r="E252" s="18">
        <v>0</v>
      </c>
      <c r="F252" s="19">
        <v>0.13200000000000001</v>
      </c>
    </row>
    <row r="253" spans="1:6" ht="15" customHeight="1" x14ac:dyDescent="0.2">
      <c r="A253" s="27" t="s">
        <v>232</v>
      </c>
      <c r="B253" s="20">
        <v>1</v>
      </c>
      <c r="C253" s="21">
        <v>7.3847099999999998E-4</v>
      </c>
      <c r="D253" s="21">
        <v>0</v>
      </c>
      <c r="E253" s="21">
        <v>0</v>
      </c>
      <c r="F253" s="22">
        <v>0.13200000000000001</v>
      </c>
    </row>
    <row r="254" spans="1:6" ht="21" customHeight="1" x14ac:dyDescent="0.2">
      <c r="A254" s="27" t="s">
        <v>9</v>
      </c>
      <c r="B254" s="17">
        <f>SUM(B255+B265+B274)</f>
        <v>917</v>
      </c>
      <c r="C254" s="18">
        <f t="shared" ref="C254:F254" si="5">SUM(C255+C265+C274)</f>
        <v>41.567047312999996</v>
      </c>
      <c r="D254" s="18">
        <f t="shared" si="5"/>
        <v>1.6845756439259527</v>
      </c>
      <c r="E254" s="18">
        <f t="shared" si="5"/>
        <v>0</v>
      </c>
      <c r="F254" s="19">
        <f t="shared" si="5"/>
        <v>7082.4783000000007</v>
      </c>
    </row>
    <row r="255" spans="1:6" ht="15" customHeight="1" x14ac:dyDescent="0.2">
      <c r="A255" s="27" t="s">
        <v>233</v>
      </c>
      <c r="B255" s="17">
        <v>215</v>
      </c>
      <c r="C255" s="18">
        <v>5.2363091490000011</v>
      </c>
      <c r="D255" s="18">
        <v>1.0011826605050003</v>
      </c>
      <c r="E255" s="18">
        <v>0</v>
      </c>
      <c r="F255" s="19">
        <v>677.12080000000026</v>
      </c>
    </row>
    <row r="256" spans="1:6" ht="15" customHeight="1" x14ac:dyDescent="0.2">
      <c r="A256" s="27" t="s">
        <v>612</v>
      </c>
      <c r="B256" s="20">
        <v>32</v>
      </c>
      <c r="C256" s="21">
        <v>9.1593991000000041E-2</v>
      </c>
      <c r="D256" s="21">
        <v>1.4880183833333334E-4</v>
      </c>
      <c r="E256" s="21">
        <v>0</v>
      </c>
      <c r="F256" s="22">
        <v>23.4436</v>
      </c>
    </row>
    <row r="257" spans="1:6" ht="15" customHeight="1" x14ac:dyDescent="0.2">
      <c r="A257" s="27" t="s">
        <v>234</v>
      </c>
      <c r="B257" s="20">
        <v>23</v>
      </c>
      <c r="C257" s="21">
        <v>2.0269172579999997</v>
      </c>
      <c r="D257" s="21">
        <v>0.99999999999999978</v>
      </c>
      <c r="E257" s="21">
        <v>0</v>
      </c>
      <c r="F257" s="22">
        <v>206.6208</v>
      </c>
    </row>
    <row r="258" spans="1:6" ht="15" customHeight="1" x14ac:dyDescent="0.2">
      <c r="A258" s="27" t="s">
        <v>235</v>
      </c>
      <c r="B258" s="20">
        <v>6</v>
      </c>
      <c r="C258" s="21">
        <v>2.658494E-3</v>
      </c>
      <c r="D258" s="21">
        <v>0</v>
      </c>
      <c r="E258" s="21">
        <v>0</v>
      </c>
      <c r="F258" s="22">
        <v>0.56199999999999994</v>
      </c>
    </row>
    <row r="259" spans="1:6" ht="15" customHeight="1" x14ac:dyDescent="0.2">
      <c r="A259" s="27" t="s">
        <v>236</v>
      </c>
      <c r="B259" s="20">
        <v>57</v>
      </c>
      <c r="C259" s="21">
        <v>1.7594956339999999</v>
      </c>
      <c r="D259" s="21">
        <v>1.8461799999999997E-4</v>
      </c>
      <c r="E259" s="21">
        <v>0</v>
      </c>
      <c r="F259" s="22">
        <v>187.31519999999995</v>
      </c>
    </row>
    <row r="260" spans="1:6" ht="15" customHeight="1" x14ac:dyDescent="0.2">
      <c r="A260" s="27" t="s">
        <v>237</v>
      </c>
      <c r="B260" s="20">
        <v>50</v>
      </c>
      <c r="C260" s="21">
        <v>2.5551090000000002E-2</v>
      </c>
      <c r="D260" s="21">
        <v>7.3847E-5</v>
      </c>
      <c r="E260" s="21">
        <v>0</v>
      </c>
      <c r="F260" s="22">
        <v>4.0056000000000003</v>
      </c>
    </row>
    <row r="261" spans="1:6" ht="15" customHeight="1" x14ac:dyDescent="0.2">
      <c r="A261" s="27" t="s">
        <v>238</v>
      </c>
      <c r="B261" s="20">
        <v>29</v>
      </c>
      <c r="C261" s="21">
        <v>8.0124089999999999E-3</v>
      </c>
      <c r="D261" s="21">
        <v>2.2154100000000001E-4</v>
      </c>
      <c r="E261" s="21">
        <v>0</v>
      </c>
      <c r="F261" s="22">
        <v>1.8783999999999998</v>
      </c>
    </row>
    <row r="262" spans="1:6" ht="15" customHeight="1" x14ac:dyDescent="0.2">
      <c r="A262" s="27" t="s">
        <v>239</v>
      </c>
      <c r="B262" s="20">
        <v>8</v>
      </c>
      <c r="C262" s="21">
        <v>1.3117416839999998</v>
      </c>
      <c r="D262" s="21">
        <v>0</v>
      </c>
      <c r="E262" s="21">
        <v>0</v>
      </c>
      <c r="F262" s="22">
        <v>251.79560000000001</v>
      </c>
    </row>
    <row r="263" spans="1:6" ht="15" customHeight="1" x14ac:dyDescent="0.2">
      <c r="A263" s="27" t="s">
        <v>240</v>
      </c>
      <c r="B263" s="20">
        <v>7</v>
      </c>
      <c r="C263" s="21">
        <v>6.2031540000000007E-3</v>
      </c>
      <c r="D263" s="21">
        <v>1.8461766666666668E-4</v>
      </c>
      <c r="E263" s="21">
        <v>0</v>
      </c>
      <c r="F263" s="22">
        <v>0.56120000000000014</v>
      </c>
    </row>
    <row r="264" spans="1:6" ht="15" customHeight="1" x14ac:dyDescent="0.2">
      <c r="A264" s="27" t="s">
        <v>241</v>
      </c>
      <c r="B264" s="20">
        <v>3</v>
      </c>
      <c r="C264" s="21">
        <v>4.1354349999999998E-3</v>
      </c>
      <c r="D264" s="21">
        <v>3.6923499999999998E-4</v>
      </c>
      <c r="E264" s="21">
        <v>0</v>
      </c>
      <c r="F264" s="22">
        <v>0.93840000000000023</v>
      </c>
    </row>
    <row r="265" spans="1:6" ht="15" customHeight="1" x14ac:dyDescent="0.2">
      <c r="A265" s="27" t="s">
        <v>242</v>
      </c>
      <c r="B265" s="17">
        <v>266</v>
      </c>
      <c r="C265" s="18">
        <v>14.729238668000008</v>
      </c>
      <c r="D265" s="18">
        <v>9.0462636499999969E-4</v>
      </c>
      <c r="E265" s="18">
        <v>0</v>
      </c>
      <c r="F265" s="19">
        <v>2506.4015999999997</v>
      </c>
    </row>
    <row r="266" spans="1:6" ht="15" customHeight="1" x14ac:dyDescent="0.2">
      <c r="A266" s="27" t="s">
        <v>613</v>
      </c>
      <c r="B266" s="20">
        <v>14</v>
      </c>
      <c r="C266" s="21">
        <v>1.1630913999999999E-2</v>
      </c>
      <c r="D266" s="21">
        <v>0</v>
      </c>
      <c r="E266" s="21">
        <v>0</v>
      </c>
      <c r="F266" s="22">
        <v>2.8060000000000005</v>
      </c>
    </row>
    <row r="267" spans="1:6" ht="15" customHeight="1" x14ac:dyDescent="0.2">
      <c r="A267" s="27" t="s">
        <v>243</v>
      </c>
      <c r="B267" s="20">
        <v>21</v>
      </c>
      <c r="C267" s="21">
        <v>1.5087139550000002</v>
      </c>
      <c r="D267" s="21">
        <v>1.8461765000000001E-5</v>
      </c>
      <c r="E267" s="21">
        <v>0</v>
      </c>
      <c r="F267" s="22">
        <v>215.50800000000001</v>
      </c>
    </row>
    <row r="268" spans="1:6" ht="15" customHeight="1" x14ac:dyDescent="0.2">
      <c r="A268" s="27" t="s">
        <v>244</v>
      </c>
      <c r="B268" s="20">
        <v>5</v>
      </c>
      <c r="C268" s="21">
        <v>0.30553853099999995</v>
      </c>
      <c r="D268" s="21">
        <v>0</v>
      </c>
      <c r="E268" s="21">
        <v>0</v>
      </c>
      <c r="F268" s="22">
        <v>0</v>
      </c>
    </row>
    <row r="269" spans="1:6" ht="15" customHeight="1" x14ac:dyDescent="0.2">
      <c r="A269" s="27" t="s">
        <v>245</v>
      </c>
      <c r="B269" s="20">
        <v>11</v>
      </c>
      <c r="C269" s="21">
        <v>4.4308249999999993E-3</v>
      </c>
      <c r="D269" s="21">
        <v>0</v>
      </c>
      <c r="E269" s="21">
        <v>0</v>
      </c>
      <c r="F269" s="22">
        <v>0.5796</v>
      </c>
    </row>
    <row r="270" spans="1:6" ht="15" customHeight="1" x14ac:dyDescent="0.2">
      <c r="A270" s="27" t="s">
        <v>246</v>
      </c>
      <c r="B270" s="20">
        <v>18</v>
      </c>
      <c r="C270" s="21">
        <v>0.52745855499999994</v>
      </c>
      <c r="D270" s="21">
        <v>1.1077050000000001E-4</v>
      </c>
      <c r="E270" s="21">
        <v>0</v>
      </c>
      <c r="F270" s="22">
        <v>125.34960000000001</v>
      </c>
    </row>
    <row r="271" spans="1:6" ht="15" customHeight="1" x14ac:dyDescent="0.2">
      <c r="A271" s="27" t="s">
        <v>247</v>
      </c>
      <c r="B271" s="20">
        <v>4</v>
      </c>
      <c r="C271" s="21">
        <v>0.402326183</v>
      </c>
      <c r="D271" s="21">
        <v>0</v>
      </c>
      <c r="E271" s="21">
        <v>0</v>
      </c>
      <c r="F271" s="22">
        <v>0.11959999999999998</v>
      </c>
    </row>
    <row r="272" spans="1:6" ht="15" customHeight="1" x14ac:dyDescent="0.2">
      <c r="A272" s="27" t="s">
        <v>248</v>
      </c>
      <c r="B272" s="20">
        <v>64</v>
      </c>
      <c r="C272" s="21">
        <v>7.3870775070000008</v>
      </c>
      <c r="D272" s="21">
        <v>1.8461759999999997E-4</v>
      </c>
      <c r="E272" s="21">
        <v>0</v>
      </c>
      <c r="F272" s="22">
        <v>27.614399999999989</v>
      </c>
    </row>
    <row r="273" spans="1:6" ht="15" customHeight="1" x14ac:dyDescent="0.2">
      <c r="A273" s="27" t="s">
        <v>249</v>
      </c>
      <c r="B273" s="20">
        <v>129</v>
      </c>
      <c r="C273" s="21">
        <v>4.5820621980000018</v>
      </c>
      <c r="D273" s="21">
        <v>5.9077650000000006E-4</v>
      </c>
      <c r="E273" s="21">
        <v>0</v>
      </c>
      <c r="F273" s="22">
        <v>2134.4243999999994</v>
      </c>
    </row>
    <row r="274" spans="1:6" ht="15" customHeight="1" x14ac:dyDescent="0.2">
      <c r="A274" s="27" t="s">
        <v>250</v>
      </c>
      <c r="B274" s="17">
        <v>436</v>
      </c>
      <c r="C274" s="18">
        <v>21.601499495999988</v>
      </c>
      <c r="D274" s="18">
        <v>0.68248835705595234</v>
      </c>
      <c r="E274" s="18">
        <v>0</v>
      </c>
      <c r="F274" s="19">
        <v>3898.9559000000013</v>
      </c>
    </row>
    <row r="275" spans="1:6" ht="15" customHeight="1" x14ac:dyDescent="0.2">
      <c r="A275" s="27" t="s">
        <v>251</v>
      </c>
      <c r="B275" s="20">
        <v>55</v>
      </c>
      <c r="C275" s="21">
        <v>1.1486039269999999</v>
      </c>
      <c r="D275" s="21">
        <v>3.8769718999999989E-3</v>
      </c>
      <c r="E275" s="21">
        <v>0</v>
      </c>
      <c r="F275" s="22">
        <v>269.98669999999998</v>
      </c>
    </row>
    <row r="276" spans="1:6" ht="15" customHeight="1" x14ac:dyDescent="0.2">
      <c r="A276" s="27" t="s">
        <v>252</v>
      </c>
      <c r="B276" s="20">
        <v>23</v>
      </c>
      <c r="C276" s="21">
        <v>5.562627849000001</v>
      </c>
      <c r="D276" s="21">
        <v>0.100821541</v>
      </c>
      <c r="E276" s="21">
        <v>0</v>
      </c>
      <c r="F276" s="22">
        <v>925.76459999999997</v>
      </c>
    </row>
    <row r="277" spans="1:6" ht="15" customHeight="1" x14ac:dyDescent="0.2">
      <c r="A277" s="27" t="s">
        <v>253</v>
      </c>
      <c r="B277" s="20">
        <v>35</v>
      </c>
      <c r="C277" s="21">
        <v>0.55772957400000001</v>
      </c>
      <c r="D277" s="21">
        <v>3.6923566666666663E-4</v>
      </c>
      <c r="E277" s="21">
        <v>0</v>
      </c>
      <c r="F277" s="22">
        <v>120.65300000000001</v>
      </c>
    </row>
    <row r="278" spans="1:6" ht="15" customHeight="1" x14ac:dyDescent="0.2">
      <c r="A278" s="27" t="s">
        <v>254</v>
      </c>
      <c r="B278" s="20">
        <v>13</v>
      </c>
      <c r="C278" s="21">
        <v>0.35701547399999989</v>
      </c>
      <c r="D278" s="21">
        <v>0</v>
      </c>
      <c r="E278" s="21">
        <v>0</v>
      </c>
      <c r="F278" s="22">
        <v>63.846800000000002</v>
      </c>
    </row>
    <row r="279" spans="1:6" ht="15" customHeight="1" x14ac:dyDescent="0.2">
      <c r="A279" s="27" t="s">
        <v>255</v>
      </c>
      <c r="B279" s="20">
        <v>94</v>
      </c>
      <c r="C279" s="21">
        <v>6.2319639660000004</v>
      </c>
      <c r="D279" s="21">
        <v>0.52055385354761885</v>
      </c>
      <c r="E279" s="21">
        <v>0</v>
      </c>
      <c r="F279" s="22">
        <v>1355.1392000000003</v>
      </c>
    </row>
    <row r="280" spans="1:6" ht="15" customHeight="1" x14ac:dyDescent="0.2">
      <c r="A280" s="27" t="s">
        <v>256</v>
      </c>
      <c r="B280" s="20">
        <v>113</v>
      </c>
      <c r="C280" s="21">
        <v>4.6740010389999984</v>
      </c>
      <c r="D280" s="21">
        <v>5.3100554941666656E-2</v>
      </c>
      <c r="E280" s="21">
        <v>0</v>
      </c>
      <c r="F280" s="22">
        <v>490.79359999999991</v>
      </c>
    </row>
    <row r="281" spans="1:6" ht="15" customHeight="1" x14ac:dyDescent="0.2">
      <c r="A281" s="27" t="s">
        <v>257</v>
      </c>
      <c r="B281" s="20">
        <v>103</v>
      </c>
      <c r="C281" s="21">
        <v>3.0695576669999984</v>
      </c>
      <c r="D281" s="21">
        <v>3.7662000000000017E-3</v>
      </c>
      <c r="E281" s="21">
        <v>0</v>
      </c>
      <c r="F281" s="22">
        <v>672.77199999999971</v>
      </c>
    </row>
    <row r="282" spans="1:6" ht="21" customHeight="1" x14ac:dyDescent="0.2">
      <c r="A282" s="27" t="s">
        <v>10</v>
      </c>
      <c r="B282" s="17">
        <f>SUM(B283+B287+B295+B305+B314+B322+B331)</f>
        <v>617</v>
      </c>
      <c r="C282" s="18">
        <f t="shared" ref="C282:F282" si="6">SUM(C283+C287+C295+C305+C314+C322+C331)</f>
        <v>5.8777890750000017</v>
      </c>
      <c r="D282" s="18">
        <f t="shared" si="6"/>
        <v>0.50839390117619043</v>
      </c>
      <c r="E282" s="18">
        <f t="shared" si="6"/>
        <v>2.7782541588063804E-5</v>
      </c>
      <c r="F282" s="19">
        <f t="shared" si="6"/>
        <v>1041.2093000000002</v>
      </c>
    </row>
    <row r="283" spans="1:6" ht="15" customHeight="1" x14ac:dyDescent="0.2">
      <c r="A283" s="27" t="s">
        <v>258</v>
      </c>
      <c r="B283" s="17">
        <v>7</v>
      </c>
      <c r="C283" s="18">
        <v>1.1661559000000002E-2</v>
      </c>
      <c r="D283" s="18">
        <v>0</v>
      </c>
      <c r="E283" s="18">
        <v>0</v>
      </c>
      <c r="F283" s="19">
        <v>2.0500000000000003</v>
      </c>
    </row>
    <row r="284" spans="1:6" ht="15" customHeight="1" x14ac:dyDescent="0.2">
      <c r="A284" s="27" t="s">
        <v>614</v>
      </c>
      <c r="B284" s="20">
        <v>2</v>
      </c>
      <c r="C284" s="21">
        <v>1.0110771000000001E-2</v>
      </c>
      <c r="D284" s="21">
        <v>0</v>
      </c>
      <c r="E284" s="21">
        <v>0</v>
      </c>
      <c r="F284" s="22">
        <v>1.76</v>
      </c>
    </row>
    <row r="285" spans="1:6" ht="15" customHeight="1" x14ac:dyDescent="0.2">
      <c r="A285" s="27" t="s">
        <v>259</v>
      </c>
      <c r="B285" s="20">
        <v>4</v>
      </c>
      <c r="C285" s="21">
        <v>1.4030939999999999E-3</v>
      </c>
      <c r="D285" s="21">
        <v>0</v>
      </c>
      <c r="E285" s="21">
        <v>0</v>
      </c>
      <c r="F285" s="22">
        <v>0.27</v>
      </c>
    </row>
    <row r="286" spans="1:6" ht="15" customHeight="1" x14ac:dyDescent="0.2">
      <c r="A286" s="27" t="s">
        <v>260</v>
      </c>
      <c r="B286" s="20">
        <v>1</v>
      </c>
      <c r="C286" s="21">
        <v>1.47694E-4</v>
      </c>
      <c r="D286" s="21">
        <v>0</v>
      </c>
      <c r="E286" s="21">
        <v>0</v>
      </c>
      <c r="F286" s="22">
        <v>0.02</v>
      </c>
    </row>
    <row r="287" spans="1:6" ht="15" customHeight="1" x14ac:dyDescent="0.2">
      <c r="A287" s="27" t="s">
        <v>261</v>
      </c>
      <c r="B287" s="17">
        <v>147</v>
      </c>
      <c r="C287" s="18">
        <v>2.7506661080000003</v>
      </c>
      <c r="D287" s="18">
        <v>6.1046419761904783E-3</v>
      </c>
      <c r="E287" s="18">
        <v>0</v>
      </c>
      <c r="F287" s="19">
        <v>477.92650000000003</v>
      </c>
    </row>
    <row r="288" spans="1:6" ht="15" customHeight="1" x14ac:dyDescent="0.2">
      <c r="A288" s="27" t="s">
        <v>615</v>
      </c>
      <c r="B288" s="20">
        <v>47</v>
      </c>
      <c r="C288" s="21">
        <v>1.5612435900000001</v>
      </c>
      <c r="D288" s="21">
        <v>4.2584649761904748E-3</v>
      </c>
      <c r="E288" s="21">
        <v>0</v>
      </c>
      <c r="F288" s="22">
        <v>261.45100000000008</v>
      </c>
    </row>
    <row r="289" spans="1:6" ht="15" customHeight="1" x14ac:dyDescent="0.2">
      <c r="A289" s="27" t="s">
        <v>262</v>
      </c>
      <c r="B289" s="20">
        <v>33</v>
      </c>
      <c r="C289" s="21">
        <v>0.108357273</v>
      </c>
      <c r="D289" s="21">
        <v>0</v>
      </c>
      <c r="E289" s="21">
        <v>0</v>
      </c>
      <c r="F289" s="22">
        <v>21.8855</v>
      </c>
    </row>
    <row r="290" spans="1:6" ht="15" customHeight="1" x14ac:dyDescent="0.2">
      <c r="A290" s="27" t="s">
        <v>263</v>
      </c>
      <c r="B290" s="20">
        <v>18</v>
      </c>
      <c r="C290" s="21">
        <v>1.0208185940000001</v>
      </c>
      <c r="D290" s="21">
        <v>0</v>
      </c>
      <c r="E290" s="21">
        <v>0</v>
      </c>
      <c r="F290" s="22">
        <v>177.905</v>
      </c>
    </row>
    <row r="291" spans="1:6" ht="15" customHeight="1" x14ac:dyDescent="0.2">
      <c r="A291" s="27" t="s">
        <v>264</v>
      </c>
      <c r="B291" s="20">
        <v>2</v>
      </c>
      <c r="C291" s="21">
        <v>2.0307950000000002E-3</v>
      </c>
      <c r="D291" s="21">
        <v>0</v>
      </c>
      <c r="E291" s="21">
        <v>0</v>
      </c>
      <c r="F291" s="22">
        <v>0.37000000000000005</v>
      </c>
    </row>
    <row r="292" spans="1:6" ht="15" customHeight="1" x14ac:dyDescent="0.2">
      <c r="A292" s="27" t="s">
        <v>265</v>
      </c>
      <c r="B292" s="20">
        <v>11</v>
      </c>
      <c r="C292" s="21">
        <v>1.8418566000000001E-2</v>
      </c>
      <c r="D292" s="21">
        <v>0</v>
      </c>
      <c r="E292" s="21">
        <v>0</v>
      </c>
      <c r="F292" s="22">
        <v>3.2200000000000006</v>
      </c>
    </row>
    <row r="293" spans="1:6" ht="15" customHeight="1" x14ac:dyDescent="0.2">
      <c r="A293" s="27" t="s">
        <v>266</v>
      </c>
      <c r="B293" s="20">
        <v>16</v>
      </c>
      <c r="C293" s="21">
        <v>1.2369383000000001E-2</v>
      </c>
      <c r="D293" s="21">
        <v>1.8461770000000001E-3</v>
      </c>
      <c r="E293" s="21">
        <v>0</v>
      </c>
      <c r="F293" s="22">
        <v>9.0449999999999999</v>
      </c>
    </row>
    <row r="294" spans="1:6" ht="15" customHeight="1" x14ac:dyDescent="0.2">
      <c r="A294" s="27" t="s">
        <v>267</v>
      </c>
      <c r="B294" s="20">
        <v>20</v>
      </c>
      <c r="C294" s="21">
        <v>2.7427906999999994E-2</v>
      </c>
      <c r="D294" s="21">
        <v>0</v>
      </c>
      <c r="E294" s="21">
        <v>0</v>
      </c>
      <c r="F294" s="22">
        <v>4.0500000000000007</v>
      </c>
    </row>
    <row r="295" spans="1:6" ht="15" customHeight="1" x14ac:dyDescent="0.2">
      <c r="A295" s="27" t="s">
        <v>268</v>
      </c>
      <c r="B295" s="17">
        <v>106</v>
      </c>
      <c r="C295" s="18">
        <v>1.0160192889999999</v>
      </c>
      <c r="D295" s="18">
        <v>0.50044308253333347</v>
      </c>
      <c r="E295" s="18">
        <v>0</v>
      </c>
      <c r="F295" s="19">
        <v>97.632999999999981</v>
      </c>
    </row>
    <row r="296" spans="1:6" ht="15" customHeight="1" x14ac:dyDescent="0.2">
      <c r="A296" s="27" t="s">
        <v>616</v>
      </c>
      <c r="B296" s="20">
        <v>32</v>
      </c>
      <c r="C296" s="21">
        <v>2.6400329999999996E-2</v>
      </c>
      <c r="D296" s="21">
        <v>0</v>
      </c>
      <c r="E296" s="21">
        <v>0</v>
      </c>
      <c r="F296" s="22">
        <v>4.4299999999999988</v>
      </c>
    </row>
    <row r="297" spans="1:6" ht="15" customHeight="1" x14ac:dyDescent="0.2">
      <c r="A297" s="27" t="s">
        <v>269</v>
      </c>
      <c r="B297" s="20">
        <v>12</v>
      </c>
      <c r="C297" s="21">
        <v>0.50417236200000004</v>
      </c>
      <c r="D297" s="21">
        <v>0.5</v>
      </c>
      <c r="E297" s="21">
        <v>0</v>
      </c>
      <c r="F297" s="22">
        <v>0.8</v>
      </c>
    </row>
    <row r="298" spans="1:6" ht="15" customHeight="1" x14ac:dyDescent="0.2">
      <c r="A298" s="27" t="s">
        <v>270</v>
      </c>
      <c r="B298" s="20">
        <v>14</v>
      </c>
      <c r="C298" s="21">
        <v>1.6910979999999999E-2</v>
      </c>
      <c r="D298" s="21">
        <v>4.430825333333333E-4</v>
      </c>
      <c r="E298" s="21">
        <v>0</v>
      </c>
      <c r="F298" s="22">
        <v>3.0030000000000006</v>
      </c>
    </row>
    <row r="299" spans="1:6" ht="15" customHeight="1" x14ac:dyDescent="0.2">
      <c r="A299" s="27" t="s">
        <v>271</v>
      </c>
      <c r="B299" s="20">
        <v>5</v>
      </c>
      <c r="C299" s="21">
        <v>4.504671E-3</v>
      </c>
      <c r="D299" s="21">
        <v>0</v>
      </c>
      <c r="E299" s="21">
        <v>0</v>
      </c>
      <c r="F299" s="22">
        <v>1.2300000000000002</v>
      </c>
    </row>
    <row r="300" spans="1:6" ht="15" customHeight="1" x14ac:dyDescent="0.2">
      <c r="A300" s="27" t="s">
        <v>272</v>
      </c>
      <c r="B300" s="20">
        <v>7</v>
      </c>
      <c r="C300" s="21">
        <v>2.1476941999999999E-2</v>
      </c>
      <c r="D300" s="21">
        <v>0</v>
      </c>
      <c r="E300" s="21">
        <v>0</v>
      </c>
      <c r="F300" s="22">
        <v>10.615</v>
      </c>
    </row>
    <row r="301" spans="1:6" ht="15" customHeight="1" x14ac:dyDescent="0.2">
      <c r="A301" s="27" t="s">
        <v>273</v>
      </c>
      <c r="B301" s="20">
        <v>10</v>
      </c>
      <c r="C301" s="21">
        <v>0.42402466600000016</v>
      </c>
      <c r="D301" s="21">
        <v>0</v>
      </c>
      <c r="E301" s="21">
        <v>0</v>
      </c>
      <c r="F301" s="22">
        <v>74.215000000000003</v>
      </c>
    </row>
    <row r="302" spans="1:6" ht="15" customHeight="1" x14ac:dyDescent="0.2">
      <c r="A302" s="27" t="s">
        <v>274</v>
      </c>
      <c r="B302" s="20">
        <v>13</v>
      </c>
      <c r="C302" s="21">
        <v>1.2141566000000001E-2</v>
      </c>
      <c r="D302" s="21">
        <v>0</v>
      </c>
      <c r="E302" s="21">
        <v>0</v>
      </c>
      <c r="F302" s="22">
        <v>2.1400000000000006</v>
      </c>
    </row>
    <row r="303" spans="1:6" ht="15" customHeight="1" x14ac:dyDescent="0.2">
      <c r="A303" s="27" t="s">
        <v>275</v>
      </c>
      <c r="B303" s="20">
        <v>1</v>
      </c>
      <c r="C303" s="21">
        <v>7.3847099999999998E-4</v>
      </c>
      <c r="D303" s="21">
        <v>0</v>
      </c>
      <c r="E303" s="21">
        <v>0</v>
      </c>
      <c r="F303" s="22">
        <v>0.13</v>
      </c>
    </row>
    <row r="304" spans="1:6" ht="15" customHeight="1" x14ac:dyDescent="0.2">
      <c r="A304" s="27" t="s">
        <v>276</v>
      </c>
      <c r="B304" s="20">
        <v>12</v>
      </c>
      <c r="C304" s="21">
        <v>5.6493009999999989E-3</v>
      </c>
      <c r="D304" s="21">
        <v>0</v>
      </c>
      <c r="E304" s="21">
        <v>0</v>
      </c>
      <c r="F304" s="22">
        <v>1.07</v>
      </c>
    </row>
    <row r="305" spans="1:6" ht="15" customHeight="1" x14ac:dyDescent="0.2">
      <c r="A305" s="27" t="s">
        <v>277</v>
      </c>
      <c r="B305" s="17">
        <v>150</v>
      </c>
      <c r="C305" s="18">
        <v>1.9125303820000001</v>
      </c>
      <c r="D305" s="18">
        <v>3.6923499999999973E-5</v>
      </c>
      <c r="E305" s="18">
        <v>2.7782541588063804E-5</v>
      </c>
      <c r="F305" s="19">
        <v>388.92520000000002</v>
      </c>
    </row>
    <row r="306" spans="1:6" ht="15" customHeight="1" x14ac:dyDescent="0.2">
      <c r="A306" s="27" t="s">
        <v>617</v>
      </c>
      <c r="B306" s="20">
        <v>79</v>
      </c>
      <c r="C306" s="21">
        <v>0.2349052980000001</v>
      </c>
      <c r="D306" s="21">
        <v>0</v>
      </c>
      <c r="E306" s="21">
        <v>0</v>
      </c>
      <c r="F306" s="22">
        <v>74.014000000000024</v>
      </c>
    </row>
    <row r="307" spans="1:6" ht="15" customHeight="1" x14ac:dyDescent="0.2">
      <c r="A307" s="27" t="s">
        <v>278</v>
      </c>
      <c r="B307" s="20">
        <v>4</v>
      </c>
      <c r="C307" s="21">
        <v>2.3631069999999997E-3</v>
      </c>
      <c r="D307" s="21">
        <v>0</v>
      </c>
      <c r="E307" s="21">
        <v>0</v>
      </c>
      <c r="F307" s="22">
        <v>0.44000000000000006</v>
      </c>
    </row>
    <row r="308" spans="1:6" ht="15" customHeight="1" x14ac:dyDescent="0.2">
      <c r="A308" s="27" t="s">
        <v>279</v>
      </c>
      <c r="B308" s="20">
        <v>2</v>
      </c>
      <c r="C308" s="21">
        <v>1.0801846180000001</v>
      </c>
      <c r="D308" s="21">
        <v>0</v>
      </c>
      <c r="E308" s="21">
        <v>2.77825415880638E-5</v>
      </c>
      <c r="F308" s="22">
        <v>244.57519999999997</v>
      </c>
    </row>
    <row r="309" spans="1:6" ht="15" customHeight="1" x14ac:dyDescent="0.2">
      <c r="A309" s="27" t="s">
        <v>78</v>
      </c>
      <c r="B309" s="20">
        <v>10</v>
      </c>
      <c r="C309" s="21">
        <v>5.132371000000001E-3</v>
      </c>
      <c r="D309" s="21">
        <v>3.69235E-5</v>
      </c>
      <c r="E309" s="21">
        <v>0</v>
      </c>
      <c r="F309" s="22">
        <v>0.89999999999999991</v>
      </c>
    </row>
    <row r="310" spans="1:6" ht="15" customHeight="1" x14ac:dyDescent="0.2">
      <c r="A310" s="27" t="s">
        <v>280</v>
      </c>
      <c r="B310" s="20">
        <v>40</v>
      </c>
      <c r="C310" s="21">
        <v>3.4147992999999995E-2</v>
      </c>
      <c r="D310" s="21">
        <v>0</v>
      </c>
      <c r="E310" s="21">
        <v>0</v>
      </c>
      <c r="F310" s="22">
        <v>7.8710000000000004</v>
      </c>
    </row>
    <row r="311" spans="1:6" ht="15" customHeight="1" x14ac:dyDescent="0.2">
      <c r="A311" s="27" t="s">
        <v>281</v>
      </c>
      <c r="B311" s="20">
        <v>3</v>
      </c>
      <c r="C311" s="21">
        <v>0.54999999999999993</v>
      </c>
      <c r="D311" s="21">
        <v>0</v>
      </c>
      <c r="E311" s="21">
        <v>0</v>
      </c>
      <c r="F311" s="22">
        <v>52.199999999999996</v>
      </c>
    </row>
    <row r="312" spans="1:6" ht="15" customHeight="1" x14ac:dyDescent="0.2">
      <c r="A312" s="27" t="s">
        <v>282</v>
      </c>
      <c r="B312" s="20">
        <v>11</v>
      </c>
      <c r="C312" s="21">
        <v>5.612377E-3</v>
      </c>
      <c r="D312" s="21">
        <v>0</v>
      </c>
      <c r="E312" s="21">
        <v>0</v>
      </c>
      <c r="F312" s="22">
        <v>8.884999999999998</v>
      </c>
    </row>
    <row r="313" spans="1:6" ht="15" customHeight="1" x14ac:dyDescent="0.2">
      <c r="A313" s="27" t="s">
        <v>283</v>
      </c>
      <c r="B313" s="20">
        <v>1</v>
      </c>
      <c r="C313" s="21">
        <v>1.84618E-4</v>
      </c>
      <c r="D313" s="21">
        <v>0</v>
      </c>
      <c r="E313" s="21">
        <v>0</v>
      </c>
      <c r="F313" s="22">
        <v>0.04</v>
      </c>
    </row>
    <row r="314" spans="1:6" ht="15" customHeight="1" x14ac:dyDescent="0.2">
      <c r="A314" s="27" t="s">
        <v>284</v>
      </c>
      <c r="B314" s="17">
        <v>69</v>
      </c>
      <c r="C314" s="18">
        <v>4.145257900000001E-2</v>
      </c>
      <c r="D314" s="18">
        <v>4.80006E-4</v>
      </c>
      <c r="E314" s="18">
        <v>0</v>
      </c>
      <c r="F314" s="19">
        <v>11.217199999999997</v>
      </c>
    </row>
    <row r="315" spans="1:6" ht="15" customHeight="1" x14ac:dyDescent="0.2">
      <c r="A315" s="27" t="s">
        <v>618</v>
      </c>
      <c r="B315" s="20">
        <v>18</v>
      </c>
      <c r="C315" s="21">
        <v>2.1735409000000004E-2</v>
      </c>
      <c r="D315" s="21">
        <v>3.6923499999999998E-4</v>
      </c>
      <c r="E315" s="21">
        <v>0</v>
      </c>
      <c r="F315" s="22">
        <v>3.7763999999999998</v>
      </c>
    </row>
    <row r="316" spans="1:6" ht="15" customHeight="1" x14ac:dyDescent="0.2">
      <c r="A316" s="27" t="s">
        <v>66</v>
      </c>
      <c r="B316" s="20">
        <v>9</v>
      </c>
      <c r="C316" s="21">
        <v>1.5507890000000001E-3</v>
      </c>
      <c r="D316" s="21">
        <v>0</v>
      </c>
      <c r="E316" s="21">
        <v>0</v>
      </c>
      <c r="F316" s="22">
        <v>4.2850000000000001</v>
      </c>
    </row>
    <row r="317" spans="1:6" ht="15" customHeight="1" x14ac:dyDescent="0.2">
      <c r="A317" s="27" t="s">
        <v>285</v>
      </c>
      <c r="B317" s="20">
        <v>1</v>
      </c>
      <c r="C317" s="21">
        <v>7.3847E-5</v>
      </c>
      <c r="D317" s="21">
        <v>0</v>
      </c>
      <c r="E317" s="21">
        <v>0</v>
      </c>
      <c r="F317" s="22">
        <v>1.4999999999999999E-2</v>
      </c>
    </row>
    <row r="318" spans="1:6" ht="15" customHeight="1" x14ac:dyDescent="0.2">
      <c r="A318" s="27" t="s">
        <v>286</v>
      </c>
      <c r="B318" s="20">
        <v>1</v>
      </c>
      <c r="C318" s="21">
        <v>7.3847E-5</v>
      </c>
      <c r="D318" s="21">
        <v>0</v>
      </c>
      <c r="E318" s="21">
        <v>0</v>
      </c>
      <c r="F318" s="22">
        <v>1.4999999999999999E-2</v>
      </c>
    </row>
    <row r="319" spans="1:6" ht="15" customHeight="1" x14ac:dyDescent="0.2">
      <c r="A319" s="27" t="s">
        <v>287</v>
      </c>
      <c r="B319" s="20">
        <v>10</v>
      </c>
      <c r="C319" s="21">
        <v>1.0707826000000002E-2</v>
      </c>
      <c r="D319" s="21">
        <v>0</v>
      </c>
      <c r="E319" s="21">
        <v>0</v>
      </c>
      <c r="F319" s="22">
        <v>1.7549999999999999</v>
      </c>
    </row>
    <row r="320" spans="1:6" ht="15" customHeight="1" x14ac:dyDescent="0.2">
      <c r="A320" s="27" t="s">
        <v>288</v>
      </c>
      <c r="B320" s="20">
        <v>2</v>
      </c>
      <c r="C320" s="21">
        <v>5.1692899999999996E-4</v>
      </c>
      <c r="D320" s="21">
        <v>0</v>
      </c>
      <c r="E320" s="21">
        <v>0</v>
      </c>
      <c r="F320" s="22">
        <v>0.1</v>
      </c>
    </row>
    <row r="321" spans="1:6" ht="15" customHeight="1" x14ac:dyDescent="0.2">
      <c r="A321" s="27" t="s">
        <v>289</v>
      </c>
      <c r="B321" s="20">
        <v>28</v>
      </c>
      <c r="C321" s="21">
        <v>6.7939320000000008E-3</v>
      </c>
      <c r="D321" s="21">
        <v>1.1077100000000001E-4</v>
      </c>
      <c r="E321" s="21">
        <v>0</v>
      </c>
      <c r="F321" s="22">
        <v>1.2707999999999999</v>
      </c>
    </row>
    <row r="322" spans="1:6" ht="15" customHeight="1" x14ac:dyDescent="0.2">
      <c r="A322" s="27" t="s">
        <v>290</v>
      </c>
      <c r="B322" s="17">
        <v>100</v>
      </c>
      <c r="C322" s="18">
        <v>0.13796367900000003</v>
      </c>
      <c r="D322" s="18">
        <v>1.1815528333333335E-3</v>
      </c>
      <c r="E322" s="18">
        <v>0</v>
      </c>
      <c r="F322" s="19">
        <v>62.007400000000011</v>
      </c>
    </row>
    <row r="323" spans="1:6" ht="15" customHeight="1" x14ac:dyDescent="0.2">
      <c r="A323" s="27" t="s">
        <v>619</v>
      </c>
      <c r="B323" s="20">
        <v>19</v>
      </c>
      <c r="C323" s="21">
        <v>3.987745E-3</v>
      </c>
      <c r="D323" s="21">
        <v>0</v>
      </c>
      <c r="E323" s="21">
        <v>0</v>
      </c>
      <c r="F323" s="22">
        <v>0.48500000000000004</v>
      </c>
    </row>
    <row r="324" spans="1:6" ht="15" customHeight="1" x14ac:dyDescent="0.2">
      <c r="A324" s="27" t="s">
        <v>291</v>
      </c>
      <c r="B324" s="20">
        <v>4</v>
      </c>
      <c r="C324" s="21">
        <v>7.3847100000000009E-4</v>
      </c>
      <c r="D324" s="21">
        <v>0</v>
      </c>
      <c r="E324" s="21">
        <v>0</v>
      </c>
      <c r="F324" s="22">
        <v>0.16</v>
      </c>
    </row>
    <row r="325" spans="1:6" ht="15" customHeight="1" x14ac:dyDescent="0.2">
      <c r="A325" s="27" t="s">
        <v>292</v>
      </c>
      <c r="B325" s="20">
        <v>36</v>
      </c>
      <c r="C325" s="21">
        <v>2.1747964000000002E-2</v>
      </c>
      <c r="D325" s="21">
        <v>0</v>
      </c>
      <c r="E325" s="21">
        <v>0</v>
      </c>
      <c r="F325" s="22">
        <v>3.6234000000000006</v>
      </c>
    </row>
    <row r="326" spans="1:6" ht="15" customHeight="1" x14ac:dyDescent="0.2">
      <c r="A326" s="27" t="s">
        <v>293</v>
      </c>
      <c r="B326" s="20">
        <v>3</v>
      </c>
      <c r="C326" s="21">
        <v>6.8677770000000003E-3</v>
      </c>
      <c r="D326" s="21">
        <v>0</v>
      </c>
      <c r="E326" s="21">
        <v>0</v>
      </c>
      <c r="F326" s="22">
        <v>1.2000000000000002</v>
      </c>
    </row>
    <row r="327" spans="1:6" ht="15" customHeight="1" x14ac:dyDescent="0.2">
      <c r="A327" s="27" t="s">
        <v>294</v>
      </c>
      <c r="B327" s="20">
        <v>8</v>
      </c>
      <c r="C327" s="21">
        <v>3.3969659999999995E-3</v>
      </c>
      <c r="D327" s="21">
        <v>0</v>
      </c>
      <c r="E327" s="21">
        <v>0</v>
      </c>
      <c r="F327" s="22">
        <v>33.349999999999994</v>
      </c>
    </row>
    <row r="328" spans="1:6" ht="15" customHeight="1" x14ac:dyDescent="0.2">
      <c r="A328" s="27" t="s">
        <v>295</v>
      </c>
      <c r="B328" s="20">
        <v>7</v>
      </c>
      <c r="C328" s="21">
        <v>8.2584647000000011E-2</v>
      </c>
      <c r="D328" s="21">
        <v>4.4308200000000002E-4</v>
      </c>
      <c r="E328" s="21">
        <v>0</v>
      </c>
      <c r="F328" s="22">
        <v>14.689999999999998</v>
      </c>
    </row>
    <row r="329" spans="1:6" ht="15" customHeight="1" x14ac:dyDescent="0.2">
      <c r="A329" s="27" t="s">
        <v>296</v>
      </c>
      <c r="B329" s="20">
        <v>18</v>
      </c>
      <c r="C329" s="21">
        <v>6.1293079999999991E-3</v>
      </c>
      <c r="D329" s="21">
        <v>7.384708333333333E-4</v>
      </c>
      <c r="E329" s="21">
        <v>0</v>
      </c>
      <c r="F329" s="22">
        <v>1.105</v>
      </c>
    </row>
    <row r="330" spans="1:6" ht="15" customHeight="1" x14ac:dyDescent="0.2">
      <c r="A330" s="27" t="s">
        <v>297</v>
      </c>
      <c r="B330" s="20">
        <v>5</v>
      </c>
      <c r="C330" s="21">
        <v>1.2510800999999998E-2</v>
      </c>
      <c r="D330" s="21">
        <v>0</v>
      </c>
      <c r="E330" s="21">
        <v>0</v>
      </c>
      <c r="F330" s="22">
        <v>7.3940000000000001</v>
      </c>
    </row>
    <row r="331" spans="1:6" ht="15" customHeight="1" x14ac:dyDescent="0.2">
      <c r="A331" s="27" t="s">
        <v>298</v>
      </c>
      <c r="B331" s="17">
        <v>38</v>
      </c>
      <c r="C331" s="18">
        <v>7.4954789999999985E-3</v>
      </c>
      <c r="D331" s="18">
        <v>1.4769433333333332E-4</v>
      </c>
      <c r="E331" s="18">
        <v>0</v>
      </c>
      <c r="F331" s="19">
        <v>1.4500000000000002</v>
      </c>
    </row>
    <row r="332" spans="1:6" ht="15" customHeight="1" x14ac:dyDescent="0.2">
      <c r="A332" s="27" t="s">
        <v>620</v>
      </c>
      <c r="B332" s="20">
        <v>25</v>
      </c>
      <c r="C332" s="21">
        <v>4.0985149999999996E-3</v>
      </c>
      <c r="D332" s="21">
        <v>1.4769433333333335E-4</v>
      </c>
      <c r="E332" s="21">
        <v>0</v>
      </c>
      <c r="F332" s="22">
        <v>0.7712</v>
      </c>
    </row>
    <row r="333" spans="1:6" ht="15" customHeight="1" x14ac:dyDescent="0.2">
      <c r="A333" s="27" t="s">
        <v>299</v>
      </c>
      <c r="B333" s="20">
        <v>7</v>
      </c>
      <c r="C333" s="21">
        <v>2.1784879999999997E-3</v>
      </c>
      <c r="D333" s="21">
        <v>0</v>
      </c>
      <c r="E333" s="21">
        <v>0</v>
      </c>
      <c r="F333" s="22">
        <v>0.43919999999999998</v>
      </c>
    </row>
    <row r="334" spans="1:6" ht="15" customHeight="1" x14ac:dyDescent="0.2">
      <c r="A334" s="27" t="s">
        <v>300</v>
      </c>
      <c r="B334" s="20">
        <v>6</v>
      </c>
      <c r="C334" s="21">
        <v>1.218476E-3</v>
      </c>
      <c r="D334" s="21">
        <v>0</v>
      </c>
      <c r="E334" s="21">
        <v>0</v>
      </c>
      <c r="F334" s="22">
        <v>0.23960000000000001</v>
      </c>
    </row>
    <row r="335" spans="1:6" ht="21" customHeight="1" x14ac:dyDescent="0.2">
      <c r="A335" s="27" t="s">
        <v>11</v>
      </c>
      <c r="B335" s="17">
        <f>SUM(B336+B346+B367+B380+B392+B398+B404)</f>
        <v>524</v>
      </c>
      <c r="C335" s="18">
        <f t="shared" ref="C335:F335" si="7">SUM(C336+C346+C367+C380+C392+C398+C404)</f>
        <v>1.2890485539999998</v>
      </c>
      <c r="D335" s="18">
        <f t="shared" si="7"/>
        <v>1.0227825999999999E-2</v>
      </c>
      <c r="E335" s="18">
        <f t="shared" si="7"/>
        <v>0.5</v>
      </c>
      <c r="F335" s="19">
        <f t="shared" si="7"/>
        <v>583.74220000000025</v>
      </c>
    </row>
    <row r="336" spans="1:6" ht="15" customHeight="1" x14ac:dyDescent="0.2">
      <c r="A336" s="27" t="s">
        <v>301</v>
      </c>
      <c r="B336" s="17">
        <v>44</v>
      </c>
      <c r="C336" s="18">
        <v>7.0203453999999985E-2</v>
      </c>
      <c r="D336" s="18">
        <v>6.2769966666666654E-4</v>
      </c>
      <c r="E336" s="18">
        <v>0</v>
      </c>
      <c r="F336" s="19">
        <v>6.1076000000000015</v>
      </c>
    </row>
    <row r="337" spans="1:6" ht="15" customHeight="1" x14ac:dyDescent="0.2">
      <c r="A337" s="27" t="s">
        <v>621</v>
      </c>
      <c r="B337" s="20">
        <v>2</v>
      </c>
      <c r="C337" s="21">
        <v>5.5385299999999998E-4</v>
      </c>
      <c r="D337" s="21">
        <v>0</v>
      </c>
      <c r="E337" s="21">
        <v>0</v>
      </c>
      <c r="F337" s="22">
        <v>0.10400000000000001</v>
      </c>
    </row>
    <row r="338" spans="1:6" ht="15" customHeight="1" x14ac:dyDescent="0.2">
      <c r="A338" s="27" t="s">
        <v>302</v>
      </c>
      <c r="B338" s="20">
        <v>9</v>
      </c>
      <c r="C338" s="21">
        <v>2.2892609999999995E-3</v>
      </c>
      <c r="D338" s="21">
        <v>3.6923666666666667E-5</v>
      </c>
      <c r="E338" s="21">
        <v>0</v>
      </c>
      <c r="F338" s="22">
        <v>0.42500000000000004</v>
      </c>
    </row>
    <row r="339" spans="1:6" ht="15" customHeight="1" x14ac:dyDescent="0.2">
      <c r="A339" s="27" t="s">
        <v>303</v>
      </c>
      <c r="B339" s="20">
        <v>8</v>
      </c>
      <c r="C339" s="21">
        <v>7.9385610000000002E-3</v>
      </c>
      <c r="D339" s="21">
        <v>0</v>
      </c>
      <c r="E339" s="21">
        <v>0</v>
      </c>
      <c r="F339" s="22">
        <v>1.4280000000000002</v>
      </c>
    </row>
    <row r="340" spans="1:6" ht="15" customHeight="1" x14ac:dyDescent="0.2">
      <c r="A340" s="27" t="s">
        <v>304</v>
      </c>
      <c r="B340" s="20">
        <v>1</v>
      </c>
      <c r="C340" s="21">
        <v>3.6923499999999998E-4</v>
      </c>
      <c r="D340" s="21">
        <v>0</v>
      </c>
      <c r="E340" s="21">
        <v>0</v>
      </c>
      <c r="F340" s="22">
        <v>0.08</v>
      </c>
    </row>
    <row r="341" spans="1:6" ht="15" customHeight="1" x14ac:dyDescent="0.2">
      <c r="A341" s="27" t="s">
        <v>305</v>
      </c>
      <c r="B341" s="20">
        <v>5</v>
      </c>
      <c r="C341" s="21">
        <v>1.2553999999999998E-3</v>
      </c>
      <c r="D341" s="21">
        <v>5.90776E-4</v>
      </c>
      <c r="E341" s="21">
        <v>0</v>
      </c>
      <c r="F341" s="22">
        <v>0.10999999999999999</v>
      </c>
    </row>
    <row r="342" spans="1:6" ht="15" customHeight="1" x14ac:dyDescent="0.2">
      <c r="A342" s="27" t="s">
        <v>306</v>
      </c>
      <c r="B342" s="20">
        <v>2</v>
      </c>
      <c r="C342" s="21">
        <v>8.4924200000000005E-4</v>
      </c>
      <c r="D342" s="21">
        <v>0</v>
      </c>
      <c r="E342" s="21">
        <v>0</v>
      </c>
      <c r="F342" s="22">
        <v>0.14799999999999999</v>
      </c>
    </row>
    <row r="343" spans="1:6" ht="15" customHeight="1" x14ac:dyDescent="0.2">
      <c r="A343" s="27" t="s">
        <v>307</v>
      </c>
      <c r="B343" s="20">
        <v>13</v>
      </c>
      <c r="C343" s="21">
        <v>1.6874053999999999E-2</v>
      </c>
      <c r="D343" s="21">
        <v>0</v>
      </c>
      <c r="E343" s="21">
        <v>0</v>
      </c>
      <c r="F343" s="22">
        <v>2.9074</v>
      </c>
    </row>
    <row r="344" spans="1:6" ht="15" customHeight="1" x14ac:dyDescent="0.2">
      <c r="A344" s="27" t="s">
        <v>308</v>
      </c>
      <c r="B344" s="20">
        <v>3</v>
      </c>
      <c r="C344" s="21">
        <v>4.0036923999999995E-2</v>
      </c>
      <c r="D344" s="21">
        <v>0</v>
      </c>
      <c r="E344" s="21">
        <v>0</v>
      </c>
      <c r="F344" s="22">
        <v>0.9050999999999999</v>
      </c>
    </row>
    <row r="345" spans="1:6" ht="15" customHeight="1" x14ac:dyDescent="0.2">
      <c r="A345" s="27" t="s">
        <v>309</v>
      </c>
      <c r="B345" s="20">
        <v>1</v>
      </c>
      <c r="C345" s="21">
        <v>3.6924000000000001E-5</v>
      </c>
      <c r="D345" s="21">
        <v>0</v>
      </c>
      <c r="E345" s="21">
        <v>0</v>
      </c>
      <c r="F345" s="22">
        <v>1E-4</v>
      </c>
    </row>
    <row r="346" spans="1:6" ht="15" customHeight="1" x14ac:dyDescent="0.2">
      <c r="A346" s="27" t="s">
        <v>310</v>
      </c>
      <c r="B346" s="17">
        <v>65</v>
      </c>
      <c r="C346" s="18">
        <v>0.35134180799999992</v>
      </c>
      <c r="D346" s="18">
        <v>8.4924199999999994E-4</v>
      </c>
      <c r="E346" s="18">
        <v>0</v>
      </c>
      <c r="F346" s="19">
        <v>420.10880000000009</v>
      </c>
    </row>
    <row r="347" spans="1:6" ht="15" customHeight="1" x14ac:dyDescent="0.2">
      <c r="A347" s="27" t="s">
        <v>622</v>
      </c>
      <c r="B347" s="20">
        <v>9</v>
      </c>
      <c r="C347" s="21">
        <v>1.6984830000000002E-3</v>
      </c>
      <c r="D347" s="21">
        <v>0</v>
      </c>
      <c r="E347" s="21">
        <v>0</v>
      </c>
      <c r="F347" s="22">
        <v>0.32079999999999992</v>
      </c>
    </row>
    <row r="348" spans="1:6" ht="15" customHeight="1" x14ac:dyDescent="0.2">
      <c r="A348" s="27" t="s">
        <v>311</v>
      </c>
      <c r="B348" s="20">
        <v>2</v>
      </c>
      <c r="C348" s="21">
        <v>1.0738471000000001E-2</v>
      </c>
      <c r="D348" s="21">
        <v>0</v>
      </c>
      <c r="E348" s="21">
        <v>0</v>
      </c>
      <c r="F348" s="22">
        <v>2.0699999999999998</v>
      </c>
    </row>
    <row r="349" spans="1:6" ht="15" customHeight="1" x14ac:dyDescent="0.2">
      <c r="A349" s="27" t="s">
        <v>312</v>
      </c>
      <c r="B349" s="20">
        <v>5</v>
      </c>
      <c r="C349" s="21">
        <v>2.1046420000000003E-3</v>
      </c>
      <c r="D349" s="21">
        <v>7.3847099999999988E-4</v>
      </c>
      <c r="E349" s="21">
        <v>0</v>
      </c>
      <c r="F349" s="22">
        <v>5.7299999999999995</v>
      </c>
    </row>
    <row r="350" spans="1:6" ht="15" customHeight="1" x14ac:dyDescent="0.2">
      <c r="A350" s="27" t="s">
        <v>313</v>
      </c>
      <c r="B350" s="20">
        <v>6</v>
      </c>
      <c r="C350" s="21">
        <v>6.3139240000000003E-3</v>
      </c>
      <c r="D350" s="21">
        <v>0</v>
      </c>
      <c r="E350" s="21">
        <v>0</v>
      </c>
      <c r="F350" s="22">
        <v>1.0965</v>
      </c>
    </row>
    <row r="351" spans="1:6" ht="15" customHeight="1" x14ac:dyDescent="0.2">
      <c r="A351" s="27" t="s">
        <v>314</v>
      </c>
      <c r="B351" s="20">
        <v>8</v>
      </c>
      <c r="C351" s="21">
        <v>1.0707840000000002E-3</v>
      </c>
      <c r="D351" s="21">
        <v>1.1077100000000001E-4</v>
      </c>
      <c r="E351" s="21">
        <v>0</v>
      </c>
      <c r="F351" s="22">
        <v>0.2</v>
      </c>
    </row>
    <row r="352" spans="1:6" ht="15" customHeight="1" x14ac:dyDescent="0.2">
      <c r="A352" s="27" t="s">
        <v>315</v>
      </c>
      <c r="B352" s="20">
        <v>1</v>
      </c>
      <c r="C352" s="21">
        <v>3.6924000000000001E-5</v>
      </c>
      <c r="D352" s="21">
        <v>0</v>
      </c>
      <c r="E352" s="21">
        <v>0</v>
      </c>
      <c r="F352" s="22">
        <v>0</v>
      </c>
    </row>
    <row r="353" spans="1:6" ht="15" customHeight="1" x14ac:dyDescent="0.2">
      <c r="A353" s="27" t="s">
        <v>316</v>
      </c>
      <c r="B353" s="20">
        <v>1</v>
      </c>
      <c r="C353" s="21">
        <v>1.84618E-4</v>
      </c>
      <c r="D353" s="21">
        <v>0</v>
      </c>
      <c r="E353" s="21">
        <v>0</v>
      </c>
      <c r="F353" s="22">
        <v>0.04</v>
      </c>
    </row>
    <row r="354" spans="1:6" ht="15" customHeight="1" x14ac:dyDescent="0.2">
      <c r="A354" s="27" t="s">
        <v>294</v>
      </c>
      <c r="B354" s="20">
        <v>3</v>
      </c>
      <c r="C354" s="21">
        <v>1.7354059999999997E-3</v>
      </c>
      <c r="D354" s="21">
        <v>0</v>
      </c>
      <c r="E354" s="21">
        <v>0</v>
      </c>
      <c r="F354" s="22">
        <v>0.31</v>
      </c>
    </row>
    <row r="355" spans="1:6" ht="15" customHeight="1" x14ac:dyDescent="0.2">
      <c r="A355" s="27" t="s">
        <v>317</v>
      </c>
      <c r="B355" s="20">
        <v>1</v>
      </c>
      <c r="C355" s="21">
        <v>7.3847099999999998E-4</v>
      </c>
      <c r="D355" s="21">
        <v>0</v>
      </c>
      <c r="E355" s="21">
        <v>0</v>
      </c>
      <c r="F355" s="22">
        <v>0.128</v>
      </c>
    </row>
    <row r="356" spans="1:6" ht="15" customHeight="1" x14ac:dyDescent="0.2">
      <c r="A356" s="27" t="s">
        <v>318</v>
      </c>
      <c r="B356" s="20">
        <v>2</v>
      </c>
      <c r="C356" s="21">
        <v>6.6462300000000004E-4</v>
      </c>
      <c r="D356" s="21">
        <v>0</v>
      </c>
      <c r="E356" s="21">
        <v>0</v>
      </c>
      <c r="F356" s="22">
        <v>0.12</v>
      </c>
    </row>
    <row r="357" spans="1:6" ht="15" customHeight="1" x14ac:dyDescent="0.2">
      <c r="A357" s="27" t="s">
        <v>319</v>
      </c>
      <c r="B357" s="20">
        <v>3</v>
      </c>
      <c r="C357" s="21">
        <v>0.30040615900000001</v>
      </c>
      <c r="D357" s="21">
        <v>0</v>
      </c>
      <c r="E357" s="21">
        <v>0</v>
      </c>
      <c r="F357" s="22">
        <v>59</v>
      </c>
    </row>
    <row r="358" spans="1:6" ht="15" customHeight="1" x14ac:dyDescent="0.2">
      <c r="A358" s="27" t="s">
        <v>320</v>
      </c>
      <c r="B358" s="20">
        <v>2</v>
      </c>
      <c r="C358" s="21">
        <v>1.84618E-4</v>
      </c>
      <c r="D358" s="21">
        <v>0</v>
      </c>
      <c r="E358" s="21">
        <v>0</v>
      </c>
      <c r="F358" s="22">
        <v>3.6500000000000005E-2</v>
      </c>
    </row>
    <row r="359" spans="1:6" ht="15" customHeight="1" x14ac:dyDescent="0.2">
      <c r="A359" s="27" t="s">
        <v>321</v>
      </c>
      <c r="B359" s="20">
        <v>4</v>
      </c>
      <c r="C359" s="21">
        <v>7.7539500000000001E-4</v>
      </c>
      <c r="D359" s="21">
        <v>0</v>
      </c>
      <c r="E359" s="21">
        <v>0</v>
      </c>
      <c r="F359" s="22">
        <v>0.16</v>
      </c>
    </row>
    <row r="360" spans="1:6" ht="15" customHeight="1" x14ac:dyDescent="0.2">
      <c r="A360" s="27" t="s">
        <v>322</v>
      </c>
      <c r="B360" s="20">
        <v>3</v>
      </c>
      <c r="C360" s="21">
        <v>7.0154699999999996E-4</v>
      </c>
      <c r="D360" s="21">
        <v>0</v>
      </c>
      <c r="E360" s="21">
        <v>0</v>
      </c>
      <c r="F360" s="22">
        <v>0.15000000000000002</v>
      </c>
    </row>
    <row r="361" spans="1:6" ht="15" customHeight="1" x14ac:dyDescent="0.2">
      <c r="A361" s="27" t="s">
        <v>323</v>
      </c>
      <c r="B361" s="20">
        <v>1</v>
      </c>
      <c r="C361" s="21">
        <v>3.6923499999999998E-4</v>
      </c>
      <c r="D361" s="21">
        <v>0</v>
      </c>
      <c r="E361" s="21">
        <v>0</v>
      </c>
      <c r="F361" s="22">
        <v>0.08</v>
      </c>
    </row>
    <row r="362" spans="1:6" ht="15" customHeight="1" x14ac:dyDescent="0.2">
      <c r="A362" s="27" t="s">
        <v>324</v>
      </c>
      <c r="B362" s="20">
        <v>2</v>
      </c>
      <c r="C362" s="21">
        <v>2.0369235000000003E-2</v>
      </c>
      <c r="D362" s="21">
        <v>0</v>
      </c>
      <c r="E362" s="21">
        <v>0</v>
      </c>
      <c r="F362" s="22">
        <v>350.08000000000004</v>
      </c>
    </row>
    <row r="363" spans="1:6" ht="15" customHeight="1" x14ac:dyDescent="0.2">
      <c r="A363" s="27" t="s">
        <v>178</v>
      </c>
      <c r="B363" s="20">
        <v>3</v>
      </c>
      <c r="C363" s="21">
        <v>1.5138650000000001E-3</v>
      </c>
      <c r="D363" s="21">
        <v>0</v>
      </c>
      <c r="E363" s="21">
        <v>0</v>
      </c>
      <c r="F363" s="22">
        <v>0.29000000000000004</v>
      </c>
    </row>
    <row r="364" spans="1:6" ht="15" customHeight="1" x14ac:dyDescent="0.2">
      <c r="A364" s="27" t="s">
        <v>325</v>
      </c>
      <c r="B364" s="20">
        <v>3</v>
      </c>
      <c r="C364" s="21">
        <v>3.3231299999999999E-4</v>
      </c>
      <c r="D364" s="21">
        <v>0</v>
      </c>
      <c r="E364" s="21">
        <v>0</v>
      </c>
      <c r="F364" s="22">
        <v>6.7000000000000004E-2</v>
      </c>
    </row>
    <row r="365" spans="1:6" ht="15" customHeight="1" x14ac:dyDescent="0.2">
      <c r="A365" s="27" t="s">
        <v>326</v>
      </c>
      <c r="B365" s="20">
        <v>2</v>
      </c>
      <c r="C365" s="21">
        <v>3.69236E-4</v>
      </c>
      <c r="D365" s="21">
        <v>0</v>
      </c>
      <c r="E365" s="21">
        <v>0</v>
      </c>
      <c r="F365" s="22">
        <v>0.04</v>
      </c>
    </row>
    <row r="366" spans="1:6" ht="15" customHeight="1" x14ac:dyDescent="0.2">
      <c r="A366" s="27" t="s">
        <v>327</v>
      </c>
      <c r="B366" s="20">
        <v>4</v>
      </c>
      <c r="C366" s="21">
        <v>1.033859E-3</v>
      </c>
      <c r="D366" s="21">
        <v>0</v>
      </c>
      <c r="E366" s="21">
        <v>0</v>
      </c>
      <c r="F366" s="22">
        <v>0.19</v>
      </c>
    </row>
    <row r="367" spans="1:6" ht="15" customHeight="1" x14ac:dyDescent="0.2">
      <c r="A367" s="27" t="s">
        <v>328</v>
      </c>
      <c r="B367" s="17">
        <v>91</v>
      </c>
      <c r="C367" s="18">
        <v>4.640034199999999E-2</v>
      </c>
      <c r="D367" s="18">
        <v>1.9200230000000003E-3</v>
      </c>
      <c r="E367" s="18">
        <v>0</v>
      </c>
      <c r="F367" s="19">
        <v>7.8960000000000026</v>
      </c>
    </row>
    <row r="368" spans="1:6" ht="15" customHeight="1" x14ac:dyDescent="0.2">
      <c r="A368" s="27" t="s">
        <v>623</v>
      </c>
      <c r="B368" s="20">
        <v>14</v>
      </c>
      <c r="C368" s="21">
        <v>7.532403E-3</v>
      </c>
      <c r="D368" s="21">
        <v>0</v>
      </c>
      <c r="E368" s="21">
        <v>0</v>
      </c>
      <c r="F368" s="22">
        <v>1.411</v>
      </c>
    </row>
    <row r="369" spans="1:6" ht="15" customHeight="1" x14ac:dyDescent="0.2">
      <c r="A369" s="27" t="s">
        <v>131</v>
      </c>
      <c r="B369" s="20">
        <v>5</v>
      </c>
      <c r="C369" s="21">
        <v>1.7354059999999999E-3</v>
      </c>
      <c r="D369" s="21">
        <v>9.600120000000001E-4</v>
      </c>
      <c r="E369" s="21">
        <v>0</v>
      </c>
      <c r="F369" s="22">
        <v>0.17</v>
      </c>
    </row>
    <row r="370" spans="1:6" ht="15" customHeight="1" x14ac:dyDescent="0.2">
      <c r="A370" s="27" t="s">
        <v>329</v>
      </c>
      <c r="B370" s="20">
        <v>3</v>
      </c>
      <c r="C370" s="21">
        <v>3.3231199999999997E-4</v>
      </c>
      <c r="D370" s="21">
        <v>0</v>
      </c>
      <c r="E370" s="21">
        <v>0</v>
      </c>
      <c r="F370" s="22">
        <v>6.9999999999999993E-2</v>
      </c>
    </row>
    <row r="371" spans="1:6" ht="15" customHeight="1" x14ac:dyDescent="0.2">
      <c r="A371" s="27" t="s">
        <v>330</v>
      </c>
      <c r="B371" s="20">
        <v>10</v>
      </c>
      <c r="C371" s="21">
        <v>2.1661561999999999E-2</v>
      </c>
      <c r="D371" s="21">
        <v>0</v>
      </c>
      <c r="E371" s="21">
        <v>0</v>
      </c>
      <c r="F371" s="22">
        <v>3.8049999999999988</v>
      </c>
    </row>
    <row r="372" spans="1:6" ht="15" customHeight="1" x14ac:dyDescent="0.2">
      <c r="A372" s="27" t="s">
        <v>331</v>
      </c>
      <c r="B372" s="20">
        <v>18</v>
      </c>
      <c r="C372" s="21">
        <v>4.17236E-3</v>
      </c>
      <c r="D372" s="21">
        <v>3.6923499999999993E-4</v>
      </c>
      <c r="E372" s="21">
        <v>0</v>
      </c>
      <c r="F372" s="22">
        <v>0.67</v>
      </c>
    </row>
    <row r="373" spans="1:6" ht="15" customHeight="1" x14ac:dyDescent="0.2">
      <c r="A373" s="27" t="s">
        <v>332</v>
      </c>
      <c r="B373" s="20">
        <v>12</v>
      </c>
      <c r="C373" s="21">
        <v>4.6892909999999999E-3</v>
      </c>
      <c r="D373" s="21">
        <v>5.907760000000001E-4</v>
      </c>
      <c r="E373" s="21">
        <v>0</v>
      </c>
      <c r="F373" s="22">
        <v>0.78500000000000014</v>
      </c>
    </row>
    <row r="374" spans="1:6" ht="15" customHeight="1" x14ac:dyDescent="0.2">
      <c r="A374" s="27" t="s">
        <v>333</v>
      </c>
      <c r="B374" s="20">
        <v>1</v>
      </c>
      <c r="C374" s="21">
        <v>1.84618E-4</v>
      </c>
      <c r="D374" s="21">
        <v>0</v>
      </c>
      <c r="E374" s="21">
        <v>0</v>
      </c>
      <c r="F374" s="22">
        <v>0.04</v>
      </c>
    </row>
    <row r="375" spans="1:6" ht="15" customHeight="1" x14ac:dyDescent="0.2">
      <c r="A375" s="27" t="s">
        <v>334</v>
      </c>
      <c r="B375" s="20">
        <v>4</v>
      </c>
      <c r="C375" s="21">
        <v>5.9077700000000001E-4</v>
      </c>
      <c r="D375" s="21">
        <v>0</v>
      </c>
      <c r="E375" s="21">
        <v>0</v>
      </c>
      <c r="F375" s="22">
        <v>4.4999999999999998E-2</v>
      </c>
    </row>
    <row r="376" spans="1:6" ht="15" customHeight="1" x14ac:dyDescent="0.2">
      <c r="A376" s="27" t="s">
        <v>335</v>
      </c>
      <c r="B376" s="20">
        <v>2</v>
      </c>
      <c r="C376" s="21">
        <v>2.21542E-4</v>
      </c>
      <c r="D376" s="21">
        <v>0</v>
      </c>
      <c r="E376" s="21">
        <v>0</v>
      </c>
      <c r="F376" s="22">
        <v>0.04</v>
      </c>
    </row>
    <row r="377" spans="1:6" ht="15" customHeight="1" x14ac:dyDescent="0.2">
      <c r="A377" s="27" t="s">
        <v>336</v>
      </c>
      <c r="B377" s="20">
        <v>3</v>
      </c>
      <c r="C377" s="21">
        <v>3.69236E-4</v>
      </c>
      <c r="D377" s="21">
        <v>0</v>
      </c>
      <c r="E377" s="21">
        <v>0</v>
      </c>
      <c r="F377" s="22">
        <v>7.5000000000000011E-2</v>
      </c>
    </row>
    <row r="378" spans="1:6" ht="15" customHeight="1" x14ac:dyDescent="0.2">
      <c r="A378" s="27" t="s">
        <v>337</v>
      </c>
      <c r="B378" s="20">
        <v>18</v>
      </c>
      <c r="C378" s="21">
        <v>4.3569820000000006E-3</v>
      </c>
      <c r="D378" s="21">
        <v>0</v>
      </c>
      <c r="E378" s="21">
        <v>0</v>
      </c>
      <c r="F378" s="22">
        <v>0.78499999999999992</v>
      </c>
    </row>
    <row r="379" spans="1:6" ht="15" customHeight="1" x14ac:dyDescent="0.2">
      <c r="A379" s="27" t="s">
        <v>338</v>
      </c>
      <c r="B379" s="20">
        <v>1</v>
      </c>
      <c r="C379" s="21">
        <v>5.5385299999999998E-4</v>
      </c>
      <c r="D379" s="21">
        <v>0</v>
      </c>
      <c r="E379" s="21">
        <v>0</v>
      </c>
      <c r="F379" s="22">
        <v>0</v>
      </c>
    </row>
    <row r="380" spans="1:6" ht="15" customHeight="1" x14ac:dyDescent="0.2">
      <c r="A380" s="27" t="s">
        <v>339</v>
      </c>
      <c r="B380" s="17">
        <v>123</v>
      </c>
      <c r="C380" s="18">
        <v>0.67828971699999996</v>
      </c>
      <c r="D380" s="18">
        <v>0</v>
      </c>
      <c r="E380" s="18">
        <v>0.5</v>
      </c>
      <c r="F380" s="19">
        <v>129.49200000000002</v>
      </c>
    </row>
    <row r="381" spans="1:6" ht="15" customHeight="1" x14ac:dyDescent="0.2">
      <c r="A381" s="27" t="s">
        <v>624</v>
      </c>
      <c r="B381" s="20">
        <v>19</v>
      </c>
      <c r="C381" s="21">
        <v>0.50417236200000004</v>
      </c>
      <c r="D381" s="21">
        <v>0</v>
      </c>
      <c r="E381" s="21">
        <v>0.5</v>
      </c>
      <c r="F381" s="22">
        <v>87.789999999999992</v>
      </c>
    </row>
    <row r="382" spans="1:6" ht="15" customHeight="1" x14ac:dyDescent="0.2">
      <c r="A382" s="27" t="s">
        <v>340</v>
      </c>
      <c r="B382" s="20">
        <v>17</v>
      </c>
      <c r="C382" s="21">
        <v>3.3231199999999997E-3</v>
      </c>
      <c r="D382" s="21">
        <v>0</v>
      </c>
      <c r="E382" s="21">
        <v>0</v>
      </c>
      <c r="F382" s="22">
        <v>0.67</v>
      </c>
    </row>
    <row r="383" spans="1:6" ht="15" customHeight="1" x14ac:dyDescent="0.2">
      <c r="A383" s="27" t="s">
        <v>341</v>
      </c>
      <c r="B383" s="20">
        <v>2</v>
      </c>
      <c r="C383" s="21">
        <v>2.3631060000000002E-3</v>
      </c>
      <c r="D383" s="21">
        <v>0</v>
      </c>
      <c r="E383" s="21">
        <v>0</v>
      </c>
      <c r="F383" s="22">
        <v>0.42</v>
      </c>
    </row>
    <row r="384" spans="1:6" ht="15" customHeight="1" x14ac:dyDescent="0.2">
      <c r="A384" s="27" t="s">
        <v>342</v>
      </c>
      <c r="B384" s="20">
        <v>12</v>
      </c>
      <c r="C384" s="21">
        <v>0.11306465299999999</v>
      </c>
      <c r="D384" s="21">
        <v>0</v>
      </c>
      <c r="E384" s="21">
        <v>0</v>
      </c>
      <c r="F384" s="22">
        <v>20.594999999999999</v>
      </c>
    </row>
    <row r="385" spans="1:6" ht="15" customHeight="1" x14ac:dyDescent="0.2">
      <c r="A385" s="27" t="s">
        <v>343</v>
      </c>
      <c r="B385" s="20">
        <v>6</v>
      </c>
      <c r="C385" s="21">
        <v>1.9938719999999998E-3</v>
      </c>
      <c r="D385" s="21">
        <v>0</v>
      </c>
      <c r="E385" s="21">
        <v>0</v>
      </c>
      <c r="F385" s="22">
        <v>2.3450000000000002</v>
      </c>
    </row>
    <row r="386" spans="1:6" ht="15" customHeight="1" x14ac:dyDescent="0.2">
      <c r="A386" s="27" t="s">
        <v>271</v>
      </c>
      <c r="B386" s="20">
        <v>11</v>
      </c>
      <c r="C386" s="21">
        <v>1.4400189999999996E-3</v>
      </c>
      <c r="D386" s="21">
        <v>0</v>
      </c>
      <c r="E386" s="21">
        <v>0</v>
      </c>
      <c r="F386" s="22">
        <v>0.29500000000000004</v>
      </c>
    </row>
    <row r="387" spans="1:6" ht="15" customHeight="1" x14ac:dyDescent="0.2">
      <c r="A387" s="27" t="s">
        <v>344</v>
      </c>
      <c r="B387" s="20">
        <v>14</v>
      </c>
      <c r="C387" s="21">
        <v>4.5785189999999996E-3</v>
      </c>
      <c r="D387" s="21">
        <v>0</v>
      </c>
      <c r="E387" s="21">
        <v>0</v>
      </c>
      <c r="F387" s="22">
        <v>8.7649999999999988</v>
      </c>
    </row>
    <row r="388" spans="1:6" ht="15" customHeight="1" x14ac:dyDescent="0.2">
      <c r="A388" s="27" t="s">
        <v>42</v>
      </c>
      <c r="B388" s="20">
        <v>1</v>
      </c>
      <c r="C388" s="21">
        <v>2.2154100000000001E-4</v>
      </c>
      <c r="D388" s="21">
        <v>0</v>
      </c>
      <c r="E388" s="21">
        <v>0</v>
      </c>
      <c r="F388" s="22">
        <v>0.04</v>
      </c>
    </row>
    <row r="389" spans="1:6" ht="15" customHeight="1" x14ac:dyDescent="0.2">
      <c r="A389" s="27" t="s">
        <v>345</v>
      </c>
      <c r="B389" s="20">
        <v>6</v>
      </c>
      <c r="C389" s="21">
        <v>1.0338610000000001E-3</v>
      </c>
      <c r="D389" s="21">
        <v>0</v>
      </c>
      <c r="E389" s="21">
        <v>0</v>
      </c>
      <c r="F389" s="22">
        <v>0.20000000000000007</v>
      </c>
    </row>
    <row r="390" spans="1:6" ht="15" customHeight="1" x14ac:dyDescent="0.2">
      <c r="A390" s="27" t="s">
        <v>346</v>
      </c>
      <c r="B390" s="20">
        <v>26</v>
      </c>
      <c r="C390" s="21">
        <v>4.0080126000000008E-2</v>
      </c>
      <c r="D390" s="21">
        <v>0</v>
      </c>
      <c r="E390" s="21">
        <v>0</v>
      </c>
      <c r="F390" s="22">
        <v>7.29</v>
      </c>
    </row>
    <row r="391" spans="1:6" ht="15" customHeight="1" x14ac:dyDescent="0.2">
      <c r="A391" s="27" t="s">
        <v>347</v>
      </c>
      <c r="B391" s="20">
        <v>9</v>
      </c>
      <c r="C391" s="21">
        <v>6.0185380000000004E-3</v>
      </c>
      <c r="D391" s="21">
        <v>0</v>
      </c>
      <c r="E391" s="21">
        <v>0</v>
      </c>
      <c r="F391" s="22">
        <v>1.0820000000000003</v>
      </c>
    </row>
    <row r="392" spans="1:6" ht="15" customHeight="1" x14ac:dyDescent="0.2">
      <c r="A392" s="27" t="s">
        <v>348</v>
      </c>
      <c r="B392" s="17">
        <v>38</v>
      </c>
      <c r="C392" s="18">
        <v>3.4104795000000007E-2</v>
      </c>
      <c r="D392" s="18">
        <v>2.9538860000000002E-3</v>
      </c>
      <c r="E392" s="18">
        <v>0</v>
      </c>
      <c r="F392" s="19">
        <v>1.9477999999999995</v>
      </c>
    </row>
    <row r="393" spans="1:6" ht="15" customHeight="1" x14ac:dyDescent="0.2">
      <c r="A393" s="27" t="s">
        <v>625</v>
      </c>
      <c r="B393" s="20">
        <v>19</v>
      </c>
      <c r="C393" s="21">
        <v>2.8012409000000002E-2</v>
      </c>
      <c r="D393" s="21">
        <v>2.1046420000000003E-3</v>
      </c>
      <c r="E393" s="21">
        <v>0</v>
      </c>
      <c r="F393" s="22">
        <v>0.97279999999999989</v>
      </c>
    </row>
    <row r="394" spans="1:6" ht="15" customHeight="1" x14ac:dyDescent="0.2">
      <c r="A394" s="27" t="s">
        <v>349</v>
      </c>
      <c r="B394" s="20">
        <v>7</v>
      </c>
      <c r="C394" s="21">
        <v>7.3847299999999991E-4</v>
      </c>
      <c r="D394" s="21">
        <v>4.4308499999999996E-4</v>
      </c>
      <c r="E394" s="21">
        <v>0</v>
      </c>
      <c r="F394" s="22">
        <v>5.9999999999999991E-2</v>
      </c>
    </row>
    <row r="395" spans="1:6" ht="15" customHeight="1" x14ac:dyDescent="0.2">
      <c r="A395" s="27" t="s">
        <v>350</v>
      </c>
      <c r="B395" s="20">
        <v>5</v>
      </c>
      <c r="C395" s="21">
        <v>4.3569769999999997E-3</v>
      </c>
      <c r="D395" s="21">
        <v>0</v>
      </c>
      <c r="E395" s="21">
        <v>0</v>
      </c>
      <c r="F395" s="22">
        <v>0.78000000000000014</v>
      </c>
    </row>
    <row r="396" spans="1:6" ht="15" customHeight="1" x14ac:dyDescent="0.2">
      <c r="A396" s="27" t="s">
        <v>351</v>
      </c>
      <c r="B396" s="20">
        <v>1</v>
      </c>
      <c r="C396" s="21">
        <v>1.10771E-4</v>
      </c>
      <c r="D396" s="21">
        <v>0</v>
      </c>
      <c r="E396" s="21">
        <v>0</v>
      </c>
      <c r="F396" s="22">
        <v>0.02</v>
      </c>
    </row>
    <row r="397" spans="1:6" ht="15" customHeight="1" x14ac:dyDescent="0.2">
      <c r="A397" s="27" t="s">
        <v>352</v>
      </c>
      <c r="B397" s="20">
        <v>6</v>
      </c>
      <c r="C397" s="21">
        <v>8.8616499999999996E-4</v>
      </c>
      <c r="D397" s="21">
        <v>4.0615900000000007E-4</v>
      </c>
      <c r="E397" s="21">
        <v>0</v>
      </c>
      <c r="F397" s="22">
        <v>0.11499999999999999</v>
      </c>
    </row>
    <row r="398" spans="1:6" ht="15" customHeight="1" x14ac:dyDescent="0.2">
      <c r="A398" s="27" t="s">
        <v>353</v>
      </c>
      <c r="B398" s="17">
        <v>78</v>
      </c>
      <c r="C398" s="18">
        <v>3.1747973000000006E-2</v>
      </c>
      <c r="D398" s="18">
        <v>3.0646573333333329E-3</v>
      </c>
      <c r="E398" s="18">
        <v>0</v>
      </c>
      <c r="F398" s="19">
        <v>4.8149999999999995</v>
      </c>
    </row>
    <row r="399" spans="1:6" ht="15" customHeight="1" x14ac:dyDescent="0.2">
      <c r="A399" s="27" t="s">
        <v>626</v>
      </c>
      <c r="B399" s="20">
        <v>16</v>
      </c>
      <c r="C399" s="21">
        <v>4.3939029999999994E-3</v>
      </c>
      <c r="D399" s="21">
        <v>1.8092553333333328E-3</v>
      </c>
      <c r="E399" s="21">
        <v>0</v>
      </c>
      <c r="F399" s="22">
        <v>0.44500000000000001</v>
      </c>
    </row>
    <row r="400" spans="1:6" ht="15" customHeight="1" x14ac:dyDescent="0.2">
      <c r="A400" s="27" t="s">
        <v>354</v>
      </c>
      <c r="B400" s="20">
        <v>9</v>
      </c>
      <c r="C400" s="21">
        <v>2.4738770000000002E-3</v>
      </c>
      <c r="D400" s="21">
        <v>2.5846500000000004E-4</v>
      </c>
      <c r="E400" s="21">
        <v>0</v>
      </c>
      <c r="F400" s="22">
        <v>0.23499999999999999</v>
      </c>
    </row>
    <row r="401" spans="1:6" ht="15" customHeight="1" x14ac:dyDescent="0.2">
      <c r="A401" s="27" t="s">
        <v>355</v>
      </c>
      <c r="B401" s="20">
        <v>10</v>
      </c>
      <c r="C401" s="21">
        <v>3.1015779999999998E-3</v>
      </c>
      <c r="D401" s="21">
        <v>0</v>
      </c>
      <c r="E401" s="21">
        <v>0</v>
      </c>
      <c r="F401" s="22">
        <v>0.59</v>
      </c>
    </row>
    <row r="402" spans="1:6" ht="15" customHeight="1" x14ac:dyDescent="0.2">
      <c r="A402" s="27" t="s">
        <v>161</v>
      </c>
      <c r="B402" s="20">
        <v>8</v>
      </c>
      <c r="C402" s="21">
        <v>8.4924300000000007E-4</v>
      </c>
      <c r="D402" s="21">
        <v>6.2770099999999993E-4</v>
      </c>
      <c r="E402" s="21">
        <v>0</v>
      </c>
      <c r="F402" s="22">
        <v>0.04</v>
      </c>
    </row>
    <row r="403" spans="1:6" ht="15" customHeight="1" x14ac:dyDescent="0.2">
      <c r="A403" s="27" t="s">
        <v>356</v>
      </c>
      <c r="B403" s="20">
        <v>35</v>
      </c>
      <c r="C403" s="21">
        <v>2.0929371999999998E-2</v>
      </c>
      <c r="D403" s="21">
        <v>3.69236E-4</v>
      </c>
      <c r="E403" s="21">
        <v>0</v>
      </c>
      <c r="F403" s="22">
        <v>3.5049999999999999</v>
      </c>
    </row>
    <row r="404" spans="1:6" ht="15" customHeight="1" x14ac:dyDescent="0.2">
      <c r="A404" s="27" t="s">
        <v>357</v>
      </c>
      <c r="B404" s="17">
        <v>85</v>
      </c>
      <c r="C404" s="18">
        <v>7.6960464999999978E-2</v>
      </c>
      <c r="D404" s="18">
        <v>8.1231799999999992E-4</v>
      </c>
      <c r="E404" s="18">
        <v>0</v>
      </c>
      <c r="F404" s="19">
        <v>13.375000000000002</v>
      </c>
    </row>
    <row r="405" spans="1:6" ht="15" customHeight="1" x14ac:dyDescent="0.2">
      <c r="A405" s="27" t="s">
        <v>627</v>
      </c>
      <c r="B405" s="20">
        <v>4</v>
      </c>
      <c r="C405" s="21">
        <v>4.0615999999999997E-4</v>
      </c>
      <c r="D405" s="21">
        <v>0</v>
      </c>
      <c r="E405" s="21">
        <v>0</v>
      </c>
      <c r="F405" s="22">
        <v>7.8E-2</v>
      </c>
    </row>
    <row r="406" spans="1:6" ht="15" customHeight="1" x14ac:dyDescent="0.2">
      <c r="A406" s="27" t="s">
        <v>358</v>
      </c>
      <c r="B406" s="20">
        <v>14</v>
      </c>
      <c r="C406" s="21">
        <v>2.3631070000000001E-3</v>
      </c>
      <c r="D406" s="21">
        <v>4.0615900000000001E-4</v>
      </c>
      <c r="E406" s="21">
        <v>0</v>
      </c>
      <c r="F406" s="22">
        <v>0.375</v>
      </c>
    </row>
    <row r="407" spans="1:6" ht="15" customHeight="1" x14ac:dyDescent="0.2">
      <c r="A407" s="27" t="s">
        <v>359</v>
      </c>
      <c r="B407" s="20">
        <v>4</v>
      </c>
      <c r="C407" s="21">
        <v>4.4308300000000004E-4</v>
      </c>
      <c r="D407" s="21">
        <v>0</v>
      </c>
      <c r="E407" s="21">
        <v>0</v>
      </c>
      <c r="F407" s="22">
        <v>6.9999999999999993E-2</v>
      </c>
    </row>
    <row r="408" spans="1:6" ht="15" customHeight="1" x14ac:dyDescent="0.2">
      <c r="A408" s="27" t="s">
        <v>360</v>
      </c>
      <c r="B408" s="20">
        <v>13</v>
      </c>
      <c r="C408" s="21">
        <v>7.7539439999999996E-3</v>
      </c>
      <c r="D408" s="21">
        <v>3.6924000000000001E-5</v>
      </c>
      <c r="E408" s="21">
        <v>0</v>
      </c>
      <c r="F408" s="22">
        <v>1.3820000000000001</v>
      </c>
    </row>
    <row r="409" spans="1:6" ht="15" customHeight="1" x14ac:dyDescent="0.2">
      <c r="A409" s="27" t="s">
        <v>361</v>
      </c>
      <c r="B409" s="20">
        <v>1</v>
      </c>
      <c r="C409" s="21">
        <v>1.8461770000000001E-3</v>
      </c>
      <c r="D409" s="21">
        <v>0</v>
      </c>
      <c r="E409" s="21">
        <v>0</v>
      </c>
      <c r="F409" s="22">
        <v>0.35</v>
      </c>
    </row>
    <row r="410" spans="1:6" ht="15" customHeight="1" x14ac:dyDescent="0.2">
      <c r="A410" s="27" t="s">
        <v>362</v>
      </c>
      <c r="B410" s="20">
        <v>1</v>
      </c>
      <c r="C410" s="21">
        <v>7.3847E-5</v>
      </c>
      <c r="D410" s="21">
        <v>0</v>
      </c>
      <c r="E410" s="21">
        <v>0</v>
      </c>
      <c r="F410" s="22">
        <v>1.4999999999999999E-2</v>
      </c>
    </row>
    <row r="411" spans="1:6" ht="15" customHeight="1" x14ac:dyDescent="0.2">
      <c r="A411" s="27" t="s">
        <v>363</v>
      </c>
      <c r="B411" s="20">
        <v>20</v>
      </c>
      <c r="C411" s="21">
        <v>3.4880185000000001E-2</v>
      </c>
      <c r="D411" s="21">
        <v>3.6923499999999998E-4</v>
      </c>
      <c r="E411" s="21">
        <v>0</v>
      </c>
      <c r="F411" s="22">
        <v>5.8950000000000005</v>
      </c>
    </row>
    <row r="412" spans="1:6" ht="15" customHeight="1" x14ac:dyDescent="0.2">
      <c r="A412" s="27" t="s">
        <v>364</v>
      </c>
      <c r="B412" s="20">
        <v>5</v>
      </c>
      <c r="C412" s="21">
        <v>2.5477250000000002E-3</v>
      </c>
      <c r="D412" s="21">
        <v>0</v>
      </c>
      <c r="E412" s="21">
        <v>0</v>
      </c>
      <c r="F412" s="22">
        <v>0.48499999999999999</v>
      </c>
    </row>
    <row r="413" spans="1:6" ht="15" customHeight="1" x14ac:dyDescent="0.2">
      <c r="A413" s="27" t="s">
        <v>365</v>
      </c>
      <c r="B413" s="20">
        <v>16</v>
      </c>
      <c r="C413" s="21">
        <v>5.1323720000000005E-3</v>
      </c>
      <c r="D413" s="21">
        <v>0</v>
      </c>
      <c r="E413" s="21">
        <v>0</v>
      </c>
      <c r="F413" s="22">
        <v>0.95000000000000007</v>
      </c>
    </row>
    <row r="414" spans="1:6" ht="15" customHeight="1" x14ac:dyDescent="0.2">
      <c r="A414" s="27" t="s">
        <v>366</v>
      </c>
      <c r="B414" s="20">
        <v>7</v>
      </c>
      <c r="C414" s="21">
        <v>2.1513865E-2</v>
      </c>
      <c r="D414" s="21">
        <v>0</v>
      </c>
      <c r="E414" s="21">
        <v>0</v>
      </c>
      <c r="F414" s="22">
        <v>3.7750000000000004</v>
      </c>
    </row>
    <row r="415" spans="1:6" ht="21" customHeight="1" x14ac:dyDescent="0.2">
      <c r="A415" s="27" t="s">
        <v>12</v>
      </c>
      <c r="B415" s="17">
        <f>SUM(B416+B420+B428+B433+B455)</f>
        <v>1753</v>
      </c>
      <c r="C415" s="18">
        <f t="shared" ref="C415:F415" si="8">SUM(C416+C420+C428+C433+C455)</f>
        <v>236.15795457199999</v>
      </c>
      <c r="D415" s="18">
        <f t="shared" si="8"/>
        <v>10.576523001684517</v>
      </c>
      <c r="E415" s="18">
        <f t="shared" si="8"/>
        <v>5.5385300000000009E-4</v>
      </c>
      <c r="F415" s="19">
        <f t="shared" si="8"/>
        <v>50451.784900000006</v>
      </c>
    </row>
    <row r="416" spans="1:6" ht="15" customHeight="1" x14ac:dyDescent="0.2">
      <c r="A416" s="27" t="s">
        <v>367</v>
      </c>
      <c r="B416" s="17">
        <v>6</v>
      </c>
      <c r="C416" s="18">
        <v>2.1415649999999998E-3</v>
      </c>
      <c r="D416" s="18">
        <v>0</v>
      </c>
      <c r="E416" s="18">
        <v>0</v>
      </c>
      <c r="F416" s="19">
        <v>0.53360000000000007</v>
      </c>
    </row>
    <row r="417" spans="1:6" ht="15" customHeight="1" x14ac:dyDescent="0.2">
      <c r="A417" s="27" t="s">
        <v>628</v>
      </c>
      <c r="B417" s="20">
        <v>3</v>
      </c>
      <c r="C417" s="21">
        <v>8.1231800000000002E-4</v>
      </c>
      <c r="D417" s="21">
        <v>0</v>
      </c>
      <c r="E417" s="21">
        <v>0</v>
      </c>
      <c r="F417" s="22">
        <v>0.20239999999999997</v>
      </c>
    </row>
    <row r="418" spans="1:6" ht="15" customHeight="1" x14ac:dyDescent="0.2">
      <c r="A418" s="27" t="s">
        <v>368</v>
      </c>
      <c r="B418" s="20">
        <v>2</v>
      </c>
      <c r="C418" s="21">
        <v>1.292323E-3</v>
      </c>
      <c r="D418" s="21">
        <v>0</v>
      </c>
      <c r="E418" s="21">
        <v>0</v>
      </c>
      <c r="F418" s="22">
        <v>0.32200000000000001</v>
      </c>
    </row>
    <row r="419" spans="1:6" ht="15" customHeight="1" x14ac:dyDescent="0.2">
      <c r="A419" s="27" t="s">
        <v>369</v>
      </c>
      <c r="B419" s="20">
        <v>1</v>
      </c>
      <c r="C419" s="21">
        <v>3.6924000000000001E-5</v>
      </c>
      <c r="D419" s="21">
        <v>0</v>
      </c>
      <c r="E419" s="21">
        <v>0</v>
      </c>
      <c r="F419" s="22">
        <v>9.1999999999999998E-3</v>
      </c>
    </row>
    <row r="420" spans="1:6" ht="15" customHeight="1" x14ac:dyDescent="0.2">
      <c r="A420" s="27" t="s">
        <v>370</v>
      </c>
      <c r="B420" s="17">
        <v>590</v>
      </c>
      <c r="C420" s="18">
        <v>214.49828157500005</v>
      </c>
      <c r="D420" s="18">
        <v>10.060255628452374</v>
      </c>
      <c r="E420" s="18">
        <v>0</v>
      </c>
      <c r="F420" s="19">
        <v>45928.736599999997</v>
      </c>
    </row>
    <row r="421" spans="1:6" ht="15" customHeight="1" x14ac:dyDescent="0.2">
      <c r="A421" s="27" t="s">
        <v>653</v>
      </c>
      <c r="B421" s="20">
        <v>73</v>
      </c>
      <c r="C421" s="21">
        <v>0.4426773320000002</v>
      </c>
      <c r="D421" s="21">
        <v>1.7723292999999999E-3</v>
      </c>
      <c r="E421" s="21">
        <v>0</v>
      </c>
      <c r="F421" s="22">
        <v>80.429600000000008</v>
      </c>
    </row>
    <row r="422" spans="1:6" ht="15" customHeight="1" x14ac:dyDescent="0.2">
      <c r="A422" s="27" t="s">
        <v>371</v>
      </c>
      <c r="B422" s="20">
        <v>6</v>
      </c>
      <c r="C422" s="21">
        <v>4.1028800359999993</v>
      </c>
      <c r="D422" s="21">
        <v>7.3847000000000013E-5</v>
      </c>
      <c r="E422" s="21">
        <v>0</v>
      </c>
      <c r="F422" s="22">
        <v>1075.6491999999998</v>
      </c>
    </row>
    <row r="423" spans="1:6" ht="15" customHeight="1" x14ac:dyDescent="0.2">
      <c r="A423" s="27" t="s">
        <v>372</v>
      </c>
      <c r="B423" s="20">
        <v>36</v>
      </c>
      <c r="C423" s="21">
        <v>13.316806484000002</v>
      </c>
      <c r="D423" s="21">
        <v>0</v>
      </c>
      <c r="E423" s="21">
        <v>0</v>
      </c>
      <c r="F423" s="22">
        <v>2416.7479999999991</v>
      </c>
    </row>
    <row r="424" spans="1:6" ht="15" customHeight="1" x14ac:dyDescent="0.2">
      <c r="A424" s="27" t="s">
        <v>373</v>
      </c>
      <c r="B424" s="20">
        <v>22</v>
      </c>
      <c r="C424" s="21">
        <v>3.754363256</v>
      </c>
      <c r="D424" s="21">
        <v>2.1850369234999998</v>
      </c>
      <c r="E424" s="21">
        <v>0</v>
      </c>
      <c r="F424" s="22">
        <v>303.29120000000006</v>
      </c>
    </row>
    <row r="425" spans="1:6" ht="15" customHeight="1" x14ac:dyDescent="0.2">
      <c r="A425" s="27" t="s">
        <v>374</v>
      </c>
      <c r="B425" s="20">
        <v>1</v>
      </c>
      <c r="C425" s="21">
        <v>3.6923530000000002E-3</v>
      </c>
      <c r="D425" s="21">
        <v>0</v>
      </c>
      <c r="E425" s="21">
        <v>0</v>
      </c>
      <c r="F425" s="22">
        <v>0.92</v>
      </c>
    </row>
    <row r="426" spans="1:6" ht="15" customHeight="1" x14ac:dyDescent="0.2">
      <c r="A426" s="27" t="s">
        <v>654</v>
      </c>
      <c r="B426" s="20">
        <v>48</v>
      </c>
      <c r="C426" s="21">
        <v>6.3545486100000002</v>
      </c>
      <c r="D426" s="21">
        <v>0.3856743030190477</v>
      </c>
      <c r="E426" s="21">
        <v>0</v>
      </c>
      <c r="F426" s="22">
        <v>1109.4303999999997</v>
      </c>
    </row>
    <row r="427" spans="1:6" ht="15" customHeight="1" x14ac:dyDescent="0.2">
      <c r="A427" s="27" t="s">
        <v>375</v>
      </c>
      <c r="B427" s="20">
        <v>404</v>
      </c>
      <c r="C427" s="21">
        <v>186.52331350400001</v>
      </c>
      <c r="D427" s="21">
        <v>7.4876982256333351</v>
      </c>
      <c r="E427" s="21">
        <v>0</v>
      </c>
      <c r="F427" s="22">
        <v>40942.268199999991</v>
      </c>
    </row>
    <row r="428" spans="1:6" ht="15" customHeight="1" x14ac:dyDescent="0.2">
      <c r="A428" s="27" t="s">
        <v>376</v>
      </c>
      <c r="B428" s="17">
        <v>21</v>
      </c>
      <c r="C428" s="18">
        <v>1.1750278779999999</v>
      </c>
      <c r="D428" s="18">
        <v>5.3590216666666668E-4</v>
      </c>
      <c r="E428" s="18">
        <v>0</v>
      </c>
      <c r="F428" s="19">
        <v>134.8133</v>
      </c>
    </row>
    <row r="429" spans="1:6" ht="15" customHeight="1" x14ac:dyDescent="0.2">
      <c r="A429" s="27" t="s">
        <v>629</v>
      </c>
      <c r="B429" s="20">
        <v>8</v>
      </c>
      <c r="C429" s="21">
        <v>0.604800059</v>
      </c>
      <c r="D429" s="21">
        <v>0</v>
      </c>
      <c r="E429" s="21">
        <v>0</v>
      </c>
      <c r="F429" s="22">
        <v>31.519299999999998</v>
      </c>
    </row>
    <row r="430" spans="1:6" ht="15" customHeight="1" x14ac:dyDescent="0.2">
      <c r="A430" s="27" t="s">
        <v>377</v>
      </c>
      <c r="B430" s="20">
        <v>5</v>
      </c>
      <c r="C430" s="21">
        <v>0.53184617700000003</v>
      </c>
      <c r="D430" s="21">
        <v>3.6923549999999994E-4</v>
      </c>
      <c r="E430" s="21">
        <v>0</v>
      </c>
      <c r="F430" s="22">
        <v>94.998000000000005</v>
      </c>
    </row>
    <row r="431" spans="1:6" ht="15" customHeight="1" x14ac:dyDescent="0.2">
      <c r="A431" s="27" t="s">
        <v>378</v>
      </c>
      <c r="B431" s="20">
        <v>2</v>
      </c>
      <c r="C431" s="21">
        <v>2.1107706E-2</v>
      </c>
      <c r="D431" s="21">
        <v>0</v>
      </c>
      <c r="E431" s="21">
        <v>0</v>
      </c>
      <c r="F431" s="22">
        <v>4.6207000000000003</v>
      </c>
    </row>
    <row r="432" spans="1:6" ht="15" customHeight="1" x14ac:dyDescent="0.2">
      <c r="A432" s="27" t="s">
        <v>379</v>
      </c>
      <c r="B432" s="20">
        <v>6</v>
      </c>
      <c r="C432" s="21">
        <v>1.7273936E-2</v>
      </c>
      <c r="D432" s="21">
        <v>1.6666666666666669E-4</v>
      </c>
      <c r="E432" s="21">
        <v>0</v>
      </c>
      <c r="F432" s="22">
        <v>3.6753</v>
      </c>
    </row>
    <row r="433" spans="1:6" ht="15" customHeight="1" x14ac:dyDescent="0.2">
      <c r="A433" s="27" t="s">
        <v>380</v>
      </c>
      <c r="B433" s="17">
        <v>1072</v>
      </c>
      <c r="C433" s="18">
        <v>19.930244935999948</v>
      </c>
      <c r="D433" s="18">
        <v>0.51502992383214397</v>
      </c>
      <c r="E433" s="18">
        <v>5.5385300000000009E-4</v>
      </c>
      <c r="F433" s="19">
        <v>4380.7118999999993</v>
      </c>
    </row>
    <row r="434" spans="1:6" ht="15" customHeight="1" x14ac:dyDescent="0.2">
      <c r="A434" s="27" t="s">
        <v>381</v>
      </c>
      <c r="B434" s="20">
        <v>1</v>
      </c>
      <c r="C434" s="21">
        <v>3.6924000000000001E-5</v>
      </c>
      <c r="D434" s="21">
        <v>0</v>
      </c>
      <c r="E434" s="21">
        <v>0</v>
      </c>
      <c r="F434" s="22">
        <v>0.01</v>
      </c>
    </row>
    <row r="435" spans="1:6" ht="15" customHeight="1" x14ac:dyDescent="0.2">
      <c r="A435" s="27" t="s">
        <v>382</v>
      </c>
      <c r="B435" s="20">
        <v>2</v>
      </c>
      <c r="C435" s="21">
        <v>8.4924200000000005E-4</v>
      </c>
      <c r="D435" s="21">
        <v>0</v>
      </c>
      <c r="E435" s="21">
        <v>0</v>
      </c>
      <c r="F435" s="22">
        <v>2.0999999999999999E-3</v>
      </c>
    </row>
    <row r="436" spans="1:6" ht="15" customHeight="1" x14ac:dyDescent="0.2">
      <c r="A436" s="27" t="s">
        <v>225</v>
      </c>
      <c r="B436" s="20">
        <v>1</v>
      </c>
      <c r="C436" s="21">
        <v>0.01</v>
      </c>
      <c r="D436" s="21">
        <v>0</v>
      </c>
      <c r="E436" s="21">
        <v>0</v>
      </c>
      <c r="F436" s="22">
        <v>1.7399999999999999E-2</v>
      </c>
    </row>
    <row r="437" spans="1:6" ht="15" customHeight="1" x14ac:dyDescent="0.2">
      <c r="A437" s="27" t="s">
        <v>383</v>
      </c>
      <c r="B437" s="20">
        <v>1</v>
      </c>
      <c r="C437" s="21">
        <v>3.6923499999999998E-4</v>
      </c>
      <c r="D437" s="21">
        <v>0</v>
      </c>
      <c r="E437" s="21">
        <v>0</v>
      </c>
      <c r="F437" s="22">
        <v>9.1999999999999998E-2</v>
      </c>
    </row>
    <row r="438" spans="1:6" ht="15" customHeight="1" x14ac:dyDescent="0.2">
      <c r="A438" s="27" t="s">
        <v>384</v>
      </c>
      <c r="B438" s="20">
        <v>1</v>
      </c>
      <c r="C438" s="21">
        <v>3.6923499999999998E-4</v>
      </c>
      <c r="D438" s="21">
        <v>0</v>
      </c>
      <c r="E438" s="21">
        <v>0</v>
      </c>
      <c r="F438" s="22">
        <v>7.0000000000000007E-2</v>
      </c>
    </row>
    <row r="439" spans="1:6" ht="15" customHeight="1" x14ac:dyDescent="0.2">
      <c r="A439" s="27" t="s">
        <v>385</v>
      </c>
      <c r="B439" s="20">
        <v>1</v>
      </c>
      <c r="C439" s="21">
        <v>3.6924000000000001E-5</v>
      </c>
      <c r="D439" s="21">
        <v>0</v>
      </c>
      <c r="E439" s="21">
        <v>0</v>
      </c>
      <c r="F439" s="22">
        <v>0.01</v>
      </c>
    </row>
    <row r="440" spans="1:6" ht="15" customHeight="1" x14ac:dyDescent="0.2">
      <c r="A440" s="27" t="s">
        <v>70</v>
      </c>
      <c r="B440" s="20">
        <v>3</v>
      </c>
      <c r="C440" s="21">
        <v>1.1815529999999999E-3</v>
      </c>
      <c r="D440" s="21">
        <v>0</v>
      </c>
      <c r="E440" s="21">
        <v>0</v>
      </c>
      <c r="F440" s="22">
        <v>1.1103999999999998</v>
      </c>
    </row>
    <row r="441" spans="1:6" ht="15" customHeight="1" x14ac:dyDescent="0.2">
      <c r="A441" s="27" t="s">
        <v>162</v>
      </c>
      <c r="B441" s="20">
        <v>56</v>
      </c>
      <c r="C441" s="21">
        <v>5.0646534000000007E-2</v>
      </c>
      <c r="D441" s="21">
        <v>6.6462340000000006E-4</v>
      </c>
      <c r="E441" s="21">
        <v>0</v>
      </c>
      <c r="F441" s="22">
        <v>54.391999999999967</v>
      </c>
    </row>
    <row r="442" spans="1:6" ht="15" customHeight="1" x14ac:dyDescent="0.2">
      <c r="A442" s="27" t="s">
        <v>386</v>
      </c>
      <c r="B442" s="20">
        <v>25</v>
      </c>
      <c r="C442" s="21">
        <v>0.5178340709999999</v>
      </c>
      <c r="D442" s="21">
        <v>5.5385299999999998E-4</v>
      </c>
      <c r="E442" s="21">
        <v>0</v>
      </c>
      <c r="F442" s="22">
        <v>129.24560000000002</v>
      </c>
    </row>
    <row r="443" spans="1:6" ht="15" customHeight="1" x14ac:dyDescent="0.2">
      <c r="A443" s="27" t="s">
        <v>387</v>
      </c>
      <c r="B443" s="20">
        <v>163</v>
      </c>
      <c r="C443" s="21">
        <v>6.3459021000000018E-2</v>
      </c>
      <c r="D443" s="21">
        <v>4.8000583333333337E-4</v>
      </c>
      <c r="E443" s="21">
        <v>5.5385299999999966E-4</v>
      </c>
      <c r="F443" s="22">
        <v>56.846799999999995</v>
      </c>
    </row>
    <row r="444" spans="1:6" ht="15" customHeight="1" x14ac:dyDescent="0.2">
      <c r="A444" s="27" t="s">
        <v>388</v>
      </c>
      <c r="B444" s="20">
        <v>133</v>
      </c>
      <c r="C444" s="21">
        <v>0.5726223250000001</v>
      </c>
      <c r="D444" s="21">
        <v>7.0154813333333339E-4</v>
      </c>
      <c r="E444" s="21">
        <v>0</v>
      </c>
      <c r="F444" s="22">
        <v>170.06319999999997</v>
      </c>
    </row>
    <row r="445" spans="1:6" ht="15" customHeight="1" x14ac:dyDescent="0.2">
      <c r="A445" s="27" t="s">
        <v>389</v>
      </c>
      <c r="B445" s="20">
        <v>28</v>
      </c>
      <c r="C445" s="21">
        <v>2.8495262729999999</v>
      </c>
      <c r="D445" s="21">
        <v>1.4769440000000005E-4</v>
      </c>
      <c r="E445" s="21">
        <v>0</v>
      </c>
      <c r="F445" s="22">
        <v>690.87220000000025</v>
      </c>
    </row>
    <row r="446" spans="1:6" ht="15" customHeight="1" x14ac:dyDescent="0.2">
      <c r="A446" s="27" t="s">
        <v>390</v>
      </c>
      <c r="B446" s="20">
        <v>75</v>
      </c>
      <c r="C446" s="21">
        <v>0.14555109599999996</v>
      </c>
      <c r="D446" s="21">
        <v>1.3292474333333332E-3</v>
      </c>
      <c r="E446" s="21">
        <v>0</v>
      </c>
      <c r="F446" s="22">
        <v>310.14120000000014</v>
      </c>
    </row>
    <row r="447" spans="1:6" ht="15" customHeight="1" x14ac:dyDescent="0.2">
      <c r="A447" s="27" t="s">
        <v>391</v>
      </c>
      <c r="B447" s="20">
        <v>58</v>
      </c>
      <c r="C447" s="21">
        <v>7.901646E-3</v>
      </c>
      <c r="D447" s="21">
        <v>1.1077109999999998E-4</v>
      </c>
      <c r="E447" s="21">
        <v>0</v>
      </c>
      <c r="F447" s="22">
        <v>33.823999999999998</v>
      </c>
    </row>
    <row r="448" spans="1:6" ht="15" customHeight="1" x14ac:dyDescent="0.2">
      <c r="A448" s="27" t="s">
        <v>392</v>
      </c>
      <c r="B448" s="20">
        <v>41</v>
      </c>
      <c r="C448" s="21">
        <v>0.10089244600000001</v>
      </c>
      <c r="D448" s="21">
        <v>0</v>
      </c>
      <c r="E448" s="21">
        <v>0</v>
      </c>
      <c r="F448" s="22">
        <v>18.369999999999997</v>
      </c>
    </row>
    <row r="449" spans="1:6" ht="15" customHeight="1" x14ac:dyDescent="0.2">
      <c r="A449" s="27" t="s">
        <v>393</v>
      </c>
      <c r="B449" s="20">
        <v>78</v>
      </c>
      <c r="C449" s="21">
        <v>1.2627857000000001E-2</v>
      </c>
      <c r="D449" s="21">
        <v>4.4308286666666668E-4</v>
      </c>
      <c r="E449" s="21">
        <v>0</v>
      </c>
      <c r="F449" s="22">
        <v>24.87700000000001</v>
      </c>
    </row>
    <row r="450" spans="1:6" ht="15" customHeight="1" x14ac:dyDescent="0.2">
      <c r="A450" s="27" t="s">
        <v>394</v>
      </c>
      <c r="B450" s="20">
        <v>84</v>
      </c>
      <c r="C450" s="21">
        <v>6.5403400999999972E-2</v>
      </c>
      <c r="D450" s="21">
        <v>7.0154676666666683E-4</v>
      </c>
      <c r="E450" s="21">
        <v>0</v>
      </c>
      <c r="F450" s="22">
        <v>21.700400000000002</v>
      </c>
    </row>
    <row r="451" spans="1:6" ht="15" customHeight="1" x14ac:dyDescent="0.2">
      <c r="A451" s="27" t="s">
        <v>395</v>
      </c>
      <c r="B451" s="20">
        <v>42</v>
      </c>
      <c r="C451" s="21">
        <v>8.6401120000000001E-3</v>
      </c>
      <c r="D451" s="21">
        <v>0</v>
      </c>
      <c r="E451" s="21">
        <v>0</v>
      </c>
      <c r="F451" s="22">
        <v>17.636400000000002</v>
      </c>
    </row>
    <row r="452" spans="1:6" ht="15" customHeight="1" x14ac:dyDescent="0.2">
      <c r="A452" s="27" t="s">
        <v>396</v>
      </c>
      <c r="B452" s="20">
        <v>153</v>
      </c>
      <c r="C452" s="21">
        <v>15.474924133999995</v>
      </c>
      <c r="D452" s="21">
        <v>0.50350977919047613</v>
      </c>
      <c r="E452" s="21">
        <v>0</v>
      </c>
      <c r="F452" s="22">
        <v>2749.6716000000001</v>
      </c>
    </row>
    <row r="453" spans="1:6" ht="15" customHeight="1" x14ac:dyDescent="0.2">
      <c r="A453" s="27" t="s">
        <v>397</v>
      </c>
      <c r="B453" s="20">
        <v>121</v>
      </c>
      <c r="C453" s="21">
        <v>4.6966747000000031E-2</v>
      </c>
      <c r="D453" s="21">
        <v>6.387771708333336E-3</v>
      </c>
      <c r="E453" s="21">
        <v>0</v>
      </c>
      <c r="F453" s="22">
        <v>101.65599999999998</v>
      </c>
    </row>
    <row r="454" spans="1:6" ht="15" customHeight="1" x14ac:dyDescent="0.2">
      <c r="A454" s="27" t="s">
        <v>398</v>
      </c>
      <c r="B454" s="20">
        <v>5</v>
      </c>
      <c r="C454" s="21">
        <v>4.0615999999999997E-4</v>
      </c>
      <c r="D454" s="21">
        <v>0</v>
      </c>
      <c r="E454" s="21">
        <v>0</v>
      </c>
      <c r="F454" s="22">
        <v>0.1036</v>
      </c>
    </row>
    <row r="455" spans="1:6" ht="15" customHeight="1" x14ac:dyDescent="0.2">
      <c r="A455" s="27" t="s">
        <v>399</v>
      </c>
      <c r="B455" s="17">
        <v>64</v>
      </c>
      <c r="C455" s="18">
        <v>0.55225861799999998</v>
      </c>
      <c r="D455" s="18">
        <v>7.0154723333333319E-4</v>
      </c>
      <c r="E455" s="18">
        <v>0</v>
      </c>
      <c r="F455" s="19">
        <v>6.9894999999999987</v>
      </c>
    </row>
    <row r="456" spans="1:6" ht="15" customHeight="1" x14ac:dyDescent="0.2">
      <c r="A456" s="27" t="s">
        <v>400</v>
      </c>
      <c r="B456" s="20">
        <v>2</v>
      </c>
      <c r="C456" s="21">
        <v>4.0615900000000001E-4</v>
      </c>
      <c r="D456" s="21">
        <v>0</v>
      </c>
      <c r="E456" s="21">
        <v>0</v>
      </c>
      <c r="F456" s="22">
        <v>0.106</v>
      </c>
    </row>
    <row r="457" spans="1:6" ht="15" customHeight="1" x14ac:dyDescent="0.2">
      <c r="A457" s="27" t="s">
        <v>401</v>
      </c>
      <c r="B457" s="20">
        <v>5</v>
      </c>
      <c r="C457" s="21">
        <v>9.2308900000000009E-4</v>
      </c>
      <c r="D457" s="21">
        <v>2.5846473333333332E-4</v>
      </c>
      <c r="E457" s="21">
        <v>0</v>
      </c>
      <c r="F457" s="22">
        <v>0.16559999999999997</v>
      </c>
    </row>
    <row r="458" spans="1:6" ht="15" customHeight="1" x14ac:dyDescent="0.2">
      <c r="A458" s="27" t="s">
        <v>402</v>
      </c>
      <c r="B458" s="20">
        <v>12</v>
      </c>
      <c r="C458" s="21">
        <v>4.0985140000000002E-3</v>
      </c>
      <c r="D458" s="21">
        <v>0</v>
      </c>
      <c r="E458" s="21">
        <v>0</v>
      </c>
      <c r="F458" s="22">
        <v>1.0211999999999999</v>
      </c>
    </row>
    <row r="459" spans="1:6" ht="15" customHeight="1" x14ac:dyDescent="0.2">
      <c r="A459" s="27" t="s">
        <v>403</v>
      </c>
      <c r="B459" s="20">
        <v>5</v>
      </c>
      <c r="C459" s="21">
        <v>8.4924100000000015E-4</v>
      </c>
      <c r="D459" s="21">
        <v>0</v>
      </c>
      <c r="E459" s="21">
        <v>0</v>
      </c>
      <c r="F459" s="22">
        <v>2.0331999999999999</v>
      </c>
    </row>
    <row r="460" spans="1:6" ht="15" customHeight="1" x14ac:dyDescent="0.2">
      <c r="A460" s="27" t="s">
        <v>404</v>
      </c>
      <c r="B460" s="20">
        <v>14</v>
      </c>
      <c r="C460" s="21">
        <v>0.54166155999999999</v>
      </c>
      <c r="D460" s="21">
        <v>0</v>
      </c>
      <c r="E460" s="21">
        <v>0</v>
      </c>
      <c r="F460" s="22">
        <v>1.4392000000000003</v>
      </c>
    </row>
    <row r="461" spans="1:6" ht="15" customHeight="1" x14ac:dyDescent="0.2">
      <c r="A461" s="27" t="s">
        <v>405</v>
      </c>
      <c r="B461" s="20">
        <v>14</v>
      </c>
      <c r="C461" s="21">
        <v>2.6954179999999998E-3</v>
      </c>
      <c r="D461" s="21">
        <v>1.8461749999999999E-4</v>
      </c>
      <c r="E461" s="21">
        <v>0</v>
      </c>
      <c r="F461" s="22">
        <v>0.4890000000000001</v>
      </c>
    </row>
    <row r="462" spans="1:6" ht="15" customHeight="1" x14ac:dyDescent="0.2">
      <c r="A462" s="27" t="s">
        <v>406</v>
      </c>
      <c r="B462" s="20">
        <v>12</v>
      </c>
      <c r="C462" s="21">
        <v>1.624637E-3</v>
      </c>
      <c r="D462" s="21">
        <v>2.5846500000000004E-4</v>
      </c>
      <c r="E462" s="21">
        <v>0</v>
      </c>
      <c r="F462" s="22">
        <v>1.7353000000000005</v>
      </c>
    </row>
    <row r="463" spans="1:6" ht="21" customHeight="1" x14ac:dyDescent="0.2">
      <c r="A463" s="27" t="s">
        <v>655</v>
      </c>
      <c r="B463" s="17">
        <f>SUM(B464+B474+B488+B497+B516)</f>
        <v>1691</v>
      </c>
      <c r="C463" s="18">
        <f t="shared" ref="C463:F463" si="9">SUM(C464+C474+C488+C497+C516)</f>
        <v>6.8291535729999966</v>
      </c>
      <c r="D463" s="18">
        <f t="shared" si="9"/>
        <v>0.52406183615714241</v>
      </c>
      <c r="E463" s="18">
        <f t="shared" si="9"/>
        <v>3.9877410000000021E-3</v>
      </c>
      <c r="F463" s="19">
        <f t="shared" si="9"/>
        <v>1791.3306000000002</v>
      </c>
    </row>
    <row r="464" spans="1:6" ht="15" customHeight="1" x14ac:dyDescent="0.2">
      <c r="A464" s="27" t="s">
        <v>407</v>
      </c>
      <c r="B464" s="17">
        <v>518</v>
      </c>
      <c r="C464" s="18">
        <v>0.22532483499999983</v>
      </c>
      <c r="D464" s="18">
        <v>5.3539159238095262E-3</v>
      </c>
      <c r="E464" s="18">
        <v>0</v>
      </c>
      <c r="F464" s="19">
        <v>39.260400000000018</v>
      </c>
    </row>
    <row r="465" spans="1:6" ht="15" customHeight="1" x14ac:dyDescent="0.2">
      <c r="A465" s="27" t="s">
        <v>630</v>
      </c>
      <c r="B465" s="20">
        <v>85</v>
      </c>
      <c r="C465" s="21">
        <v>2.9791026000000009E-2</v>
      </c>
      <c r="D465" s="21">
        <v>1.1077050000000002E-4</v>
      </c>
      <c r="E465" s="21">
        <v>0</v>
      </c>
      <c r="F465" s="22">
        <v>6.3305999999999996</v>
      </c>
    </row>
    <row r="466" spans="1:6" ht="15" customHeight="1" x14ac:dyDescent="0.2">
      <c r="A466" s="27" t="s">
        <v>408</v>
      </c>
      <c r="B466" s="20">
        <v>177</v>
      </c>
      <c r="C466" s="21">
        <v>2.9797326000000002E-2</v>
      </c>
      <c r="D466" s="21">
        <v>1.7723322380952388E-3</v>
      </c>
      <c r="E466" s="21">
        <v>0</v>
      </c>
      <c r="F466" s="22">
        <v>5.13</v>
      </c>
    </row>
    <row r="467" spans="1:6" ht="15" customHeight="1" x14ac:dyDescent="0.2">
      <c r="A467" s="27" t="s">
        <v>409</v>
      </c>
      <c r="B467" s="20">
        <v>48</v>
      </c>
      <c r="C467" s="21">
        <v>4.2640408000000005E-2</v>
      </c>
      <c r="D467" s="21">
        <v>2.9538830833333333E-3</v>
      </c>
      <c r="E467" s="21">
        <v>0</v>
      </c>
      <c r="F467" s="22">
        <v>5.5768000000000004</v>
      </c>
    </row>
    <row r="468" spans="1:6" ht="15" customHeight="1" x14ac:dyDescent="0.2">
      <c r="A468" s="27" t="s">
        <v>410</v>
      </c>
      <c r="B468" s="20">
        <v>10</v>
      </c>
      <c r="C468" s="21">
        <v>4.8739079999999997E-3</v>
      </c>
      <c r="D468" s="21">
        <v>0</v>
      </c>
      <c r="E468" s="21">
        <v>0</v>
      </c>
      <c r="F468" s="22">
        <v>0.76180000000000014</v>
      </c>
    </row>
    <row r="469" spans="1:6" ht="15" customHeight="1" x14ac:dyDescent="0.2">
      <c r="A469" s="27" t="s">
        <v>411</v>
      </c>
      <c r="B469" s="20">
        <v>63</v>
      </c>
      <c r="C469" s="21">
        <v>2.219105200000001E-2</v>
      </c>
      <c r="D469" s="21">
        <v>1.4769428571428573E-4</v>
      </c>
      <c r="E469" s="21">
        <v>0</v>
      </c>
      <c r="F469" s="22">
        <v>4.5999999999999996</v>
      </c>
    </row>
    <row r="470" spans="1:6" ht="15" customHeight="1" x14ac:dyDescent="0.2">
      <c r="A470" s="27" t="s">
        <v>412</v>
      </c>
      <c r="B470" s="20">
        <v>16</v>
      </c>
      <c r="C470" s="21">
        <v>1.2215415E-2</v>
      </c>
      <c r="D470" s="21">
        <v>1.84618E-4</v>
      </c>
      <c r="E470" s="21">
        <v>0</v>
      </c>
      <c r="F470" s="22">
        <v>2.1300000000000008</v>
      </c>
    </row>
    <row r="471" spans="1:6" ht="15" customHeight="1" x14ac:dyDescent="0.2">
      <c r="A471" s="27" t="s">
        <v>413</v>
      </c>
      <c r="B471" s="20">
        <v>68</v>
      </c>
      <c r="C471" s="21">
        <v>1.4178650999999997E-2</v>
      </c>
      <c r="D471" s="21">
        <v>1.846178166666667E-4</v>
      </c>
      <c r="E471" s="21">
        <v>0</v>
      </c>
      <c r="F471" s="22">
        <v>2.6412000000000004</v>
      </c>
    </row>
    <row r="472" spans="1:6" ht="15" customHeight="1" x14ac:dyDescent="0.2">
      <c r="A472" s="27" t="s">
        <v>414</v>
      </c>
      <c r="B472" s="20">
        <v>35</v>
      </c>
      <c r="C472" s="21">
        <v>8.3078000000000006E-3</v>
      </c>
      <c r="D472" s="21">
        <v>0</v>
      </c>
      <c r="E472" s="21">
        <v>0</v>
      </c>
      <c r="F472" s="22">
        <v>1.4549999999999998</v>
      </c>
    </row>
    <row r="473" spans="1:6" ht="15" customHeight="1" x14ac:dyDescent="0.2">
      <c r="A473" s="27" t="s">
        <v>415</v>
      </c>
      <c r="B473" s="20">
        <v>16</v>
      </c>
      <c r="C473" s="21">
        <v>6.1329249000000016E-2</v>
      </c>
      <c r="D473" s="21">
        <v>0</v>
      </c>
      <c r="E473" s="21">
        <v>0</v>
      </c>
      <c r="F473" s="22">
        <v>10.635</v>
      </c>
    </row>
    <row r="474" spans="1:6" ht="15" customHeight="1" x14ac:dyDescent="0.2">
      <c r="A474" s="27" t="s">
        <v>416</v>
      </c>
      <c r="B474" s="17">
        <v>426</v>
      </c>
      <c r="C474" s="18">
        <v>6.1887608799999967</v>
      </c>
      <c r="D474" s="18">
        <v>0.50759393184999957</v>
      </c>
      <c r="E474" s="18">
        <v>0</v>
      </c>
      <c r="F474" s="19">
        <v>1355.6306999999999</v>
      </c>
    </row>
    <row r="475" spans="1:6" ht="15" customHeight="1" x14ac:dyDescent="0.2">
      <c r="A475" s="27" t="s">
        <v>631</v>
      </c>
      <c r="B475" s="20">
        <v>13</v>
      </c>
      <c r="C475" s="21">
        <v>2.9908059999999999E-3</v>
      </c>
      <c r="D475" s="21">
        <v>3.6923600000000007E-5</v>
      </c>
      <c r="E475" s="21">
        <v>0</v>
      </c>
      <c r="F475" s="22">
        <v>0.48699999999999993</v>
      </c>
    </row>
    <row r="476" spans="1:6" ht="15" customHeight="1" x14ac:dyDescent="0.2">
      <c r="A476" s="27" t="s">
        <v>417</v>
      </c>
      <c r="B476" s="20">
        <v>28</v>
      </c>
      <c r="C476" s="21">
        <v>8.1187831000000002E-2</v>
      </c>
      <c r="D476" s="21">
        <v>0</v>
      </c>
      <c r="E476" s="21">
        <v>0</v>
      </c>
      <c r="F476" s="22">
        <v>18.045000000000002</v>
      </c>
    </row>
    <row r="477" spans="1:6" ht="15" customHeight="1" x14ac:dyDescent="0.2">
      <c r="A477" s="27" t="s">
        <v>418</v>
      </c>
      <c r="B477" s="20">
        <v>4</v>
      </c>
      <c r="C477" s="21">
        <v>2.1415649999999998E-3</v>
      </c>
      <c r="D477" s="21">
        <v>0</v>
      </c>
      <c r="E477" s="21">
        <v>0</v>
      </c>
      <c r="F477" s="22">
        <v>1.9950000000000001</v>
      </c>
    </row>
    <row r="478" spans="1:6" ht="15" customHeight="1" x14ac:dyDescent="0.2">
      <c r="A478" s="27" t="s">
        <v>419</v>
      </c>
      <c r="B478" s="20">
        <v>13</v>
      </c>
      <c r="C478" s="21">
        <v>7.7908670000000008E-3</v>
      </c>
      <c r="D478" s="21">
        <v>0</v>
      </c>
      <c r="E478" s="21">
        <v>0</v>
      </c>
      <c r="F478" s="22">
        <v>1.3532999999999999</v>
      </c>
    </row>
    <row r="479" spans="1:6" ht="15" customHeight="1" x14ac:dyDescent="0.2">
      <c r="A479" s="27" t="s">
        <v>420</v>
      </c>
      <c r="B479" s="20">
        <v>30</v>
      </c>
      <c r="C479" s="21">
        <v>0.17680648500000001</v>
      </c>
      <c r="D479" s="21">
        <v>7.9999999999999993E-4</v>
      </c>
      <c r="E479" s="21">
        <v>0</v>
      </c>
      <c r="F479" s="22">
        <v>26.531000000000002</v>
      </c>
    </row>
    <row r="480" spans="1:6" ht="15" customHeight="1" x14ac:dyDescent="0.2">
      <c r="A480" s="27" t="s">
        <v>421</v>
      </c>
      <c r="B480" s="20">
        <v>72</v>
      </c>
      <c r="C480" s="21">
        <v>5.9699078000000003E-2</v>
      </c>
      <c r="D480" s="21">
        <v>2.5846499999999993E-4</v>
      </c>
      <c r="E480" s="21">
        <v>0</v>
      </c>
      <c r="F480" s="22">
        <v>14.193899999999998</v>
      </c>
    </row>
    <row r="481" spans="1:6" ht="15" customHeight="1" x14ac:dyDescent="0.2">
      <c r="A481" s="27" t="s">
        <v>422</v>
      </c>
      <c r="B481" s="20">
        <v>86</v>
      </c>
      <c r="C481" s="21">
        <v>4.7049123129999995</v>
      </c>
      <c r="D481" s="21">
        <v>0.50387697149999977</v>
      </c>
      <c r="E481" s="21">
        <v>0</v>
      </c>
      <c r="F481" s="22">
        <v>927.50700000000029</v>
      </c>
    </row>
    <row r="482" spans="1:6" ht="15" customHeight="1" x14ac:dyDescent="0.2">
      <c r="A482" s="27" t="s">
        <v>423</v>
      </c>
      <c r="B482" s="20">
        <v>30</v>
      </c>
      <c r="C482" s="21">
        <v>2.2855668000000003E-2</v>
      </c>
      <c r="D482" s="21">
        <v>9.2308821666666667E-4</v>
      </c>
      <c r="E482" s="21">
        <v>0</v>
      </c>
      <c r="F482" s="22">
        <v>8.9550000000000018</v>
      </c>
    </row>
    <row r="483" spans="1:6" ht="15" customHeight="1" x14ac:dyDescent="0.2">
      <c r="A483" s="27" t="s">
        <v>424</v>
      </c>
      <c r="B483" s="20">
        <v>21</v>
      </c>
      <c r="C483" s="21">
        <v>1.0158401959999996</v>
      </c>
      <c r="D483" s="21">
        <v>1.107706E-4</v>
      </c>
      <c r="E483" s="21">
        <v>0</v>
      </c>
      <c r="F483" s="22">
        <v>179.76499999999987</v>
      </c>
    </row>
    <row r="484" spans="1:6" ht="15" customHeight="1" x14ac:dyDescent="0.2">
      <c r="A484" s="27" t="s">
        <v>425</v>
      </c>
      <c r="B484" s="20">
        <v>44</v>
      </c>
      <c r="C484" s="21">
        <v>2.5249423999999999E-2</v>
      </c>
      <c r="D484" s="21">
        <v>5.9077650000000006E-4</v>
      </c>
      <c r="E484" s="21">
        <v>0</v>
      </c>
      <c r="F484" s="22">
        <v>5.5249999999999977</v>
      </c>
    </row>
    <row r="485" spans="1:6" ht="15" customHeight="1" x14ac:dyDescent="0.2">
      <c r="A485" s="27" t="s">
        <v>426</v>
      </c>
      <c r="B485" s="20">
        <v>18</v>
      </c>
      <c r="C485" s="21">
        <v>9.0831889999999985E-3</v>
      </c>
      <c r="D485" s="21">
        <v>0</v>
      </c>
      <c r="E485" s="21">
        <v>0</v>
      </c>
      <c r="F485" s="22">
        <v>5.8179999999999996</v>
      </c>
    </row>
    <row r="486" spans="1:6" ht="15" customHeight="1" x14ac:dyDescent="0.2">
      <c r="A486" s="27" t="s">
        <v>427</v>
      </c>
      <c r="B486" s="20">
        <v>38</v>
      </c>
      <c r="C486" s="21">
        <v>1.2923243000000001E-2</v>
      </c>
      <c r="D486" s="21">
        <v>5.9077783333333334E-4</v>
      </c>
      <c r="E486" s="21">
        <v>0</v>
      </c>
      <c r="F486" s="22">
        <v>2.1804999999999999</v>
      </c>
    </row>
    <row r="487" spans="1:6" ht="15" customHeight="1" x14ac:dyDescent="0.2">
      <c r="A487" s="27" t="s">
        <v>177</v>
      </c>
      <c r="B487" s="20">
        <v>29</v>
      </c>
      <c r="C487" s="21">
        <v>6.7280215000000004E-2</v>
      </c>
      <c r="D487" s="21">
        <v>4.0615859999999993E-4</v>
      </c>
      <c r="E487" s="21">
        <v>0</v>
      </c>
      <c r="F487" s="22">
        <v>163.27499999999998</v>
      </c>
    </row>
    <row r="488" spans="1:6" ht="15" customHeight="1" x14ac:dyDescent="0.2">
      <c r="A488" s="27" t="s">
        <v>428</v>
      </c>
      <c r="B488" s="17">
        <v>62</v>
      </c>
      <c r="C488" s="18">
        <v>4.5889680000000002E-2</v>
      </c>
      <c r="D488" s="18">
        <v>1.5138656500000001E-3</v>
      </c>
      <c r="E488" s="18">
        <v>0</v>
      </c>
      <c r="F488" s="19">
        <v>31.279599999999991</v>
      </c>
    </row>
    <row r="489" spans="1:6" ht="15" customHeight="1" x14ac:dyDescent="0.2">
      <c r="A489" s="27" t="s">
        <v>632</v>
      </c>
      <c r="B489" s="20">
        <v>3</v>
      </c>
      <c r="C489" s="21">
        <v>8.1231800000000002E-4</v>
      </c>
      <c r="D489" s="21">
        <v>0</v>
      </c>
      <c r="E489" s="21">
        <v>0</v>
      </c>
      <c r="F489" s="22">
        <v>1.7944999999999998</v>
      </c>
    </row>
    <row r="490" spans="1:6" ht="15" customHeight="1" x14ac:dyDescent="0.2">
      <c r="A490" s="27" t="s">
        <v>429</v>
      </c>
      <c r="B490" s="20">
        <v>17</v>
      </c>
      <c r="C490" s="21">
        <v>1.4990954999999999E-2</v>
      </c>
      <c r="D490" s="21">
        <v>1.1077100000000001E-4</v>
      </c>
      <c r="E490" s="21">
        <v>0</v>
      </c>
      <c r="F490" s="22">
        <v>5.3995999999999995</v>
      </c>
    </row>
    <row r="491" spans="1:6" ht="15" customHeight="1" x14ac:dyDescent="0.2">
      <c r="A491" s="27" t="s">
        <v>66</v>
      </c>
      <c r="B491" s="20">
        <v>1</v>
      </c>
      <c r="C491" s="21">
        <v>1.84618E-4</v>
      </c>
      <c r="D491" s="21">
        <v>0</v>
      </c>
      <c r="E491" s="21">
        <v>0</v>
      </c>
      <c r="F491" s="22">
        <v>5.0000000000000001E-4</v>
      </c>
    </row>
    <row r="492" spans="1:6" ht="15" customHeight="1" x14ac:dyDescent="0.2">
      <c r="A492" s="27" t="s">
        <v>430</v>
      </c>
      <c r="B492" s="20">
        <v>7</v>
      </c>
      <c r="C492" s="21">
        <v>4.1723600000000008E-3</v>
      </c>
      <c r="D492" s="21">
        <v>0</v>
      </c>
      <c r="E492" s="21">
        <v>0</v>
      </c>
      <c r="F492" s="22">
        <v>5.7249999999999996</v>
      </c>
    </row>
    <row r="493" spans="1:6" ht="15" customHeight="1" x14ac:dyDescent="0.2">
      <c r="A493" s="27" t="s">
        <v>431</v>
      </c>
      <c r="B493" s="20">
        <v>6</v>
      </c>
      <c r="C493" s="21">
        <v>1.181554E-3</v>
      </c>
      <c r="D493" s="21">
        <v>1.84618E-4</v>
      </c>
      <c r="E493" s="21">
        <v>0</v>
      </c>
      <c r="F493" s="22">
        <v>3.5308999999999995</v>
      </c>
    </row>
    <row r="494" spans="1:6" ht="15" customHeight="1" x14ac:dyDescent="0.2">
      <c r="A494" s="27" t="s">
        <v>432</v>
      </c>
      <c r="B494" s="20">
        <v>3</v>
      </c>
      <c r="C494" s="21">
        <v>5.1692999999999997E-4</v>
      </c>
      <c r="D494" s="21">
        <v>0</v>
      </c>
      <c r="E494" s="21">
        <v>0</v>
      </c>
      <c r="F494" s="22">
        <v>0.1091</v>
      </c>
    </row>
    <row r="495" spans="1:6" ht="15" customHeight="1" x14ac:dyDescent="0.2">
      <c r="A495" s="27" t="s">
        <v>433</v>
      </c>
      <c r="B495" s="20">
        <v>13</v>
      </c>
      <c r="C495" s="21">
        <v>5.2800659999999991E-3</v>
      </c>
      <c r="D495" s="21">
        <v>1.107706E-3</v>
      </c>
      <c r="E495" s="21">
        <v>0</v>
      </c>
      <c r="F495" s="22">
        <v>10.713000000000001</v>
      </c>
    </row>
    <row r="496" spans="1:6" ht="15" customHeight="1" x14ac:dyDescent="0.2">
      <c r="A496" s="27" t="s">
        <v>434</v>
      </c>
      <c r="B496" s="20">
        <v>12</v>
      </c>
      <c r="C496" s="21">
        <v>1.8750879000000002E-2</v>
      </c>
      <c r="D496" s="21">
        <v>1.1077065E-4</v>
      </c>
      <c r="E496" s="21">
        <v>0</v>
      </c>
      <c r="F496" s="22">
        <v>4.0069999999999997</v>
      </c>
    </row>
    <row r="497" spans="1:6" ht="15" customHeight="1" x14ac:dyDescent="0.2">
      <c r="A497" s="27" t="s">
        <v>435</v>
      </c>
      <c r="B497" s="17">
        <v>578</v>
      </c>
      <c r="C497" s="18">
        <v>0.26208811299999996</v>
      </c>
      <c r="D497" s="18">
        <v>8.6031865666666776E-3</v>
      </c>
      <c r="E497" s="18">
        <v>3.6923530000000019E-3</v>
      </c>
      <c r="F497" s="19">
        <v>304.90510000000012</v>
      </c>
    </row>
    <row r="498" spans="1:6" ht="15" customHeight="1" x14ac:dyDescent="0.2">
      <c r="A498" s="27" t="s">
        <v>436</v>
      </c>
      <c r="B498" s="20">
        <v>189</v>
      </c>
      <c r="C498" s="21">
        <v>3.6148174000000012E-2</v>
      </c>
      <c r="D498" s="21">
        <v>5.1693150000000016E-4</v>
      </c>
      <c r="E498" s="21">
        <v>0</v>
      </c>
      <c r="F498" s="22">
        <v>18.741400000000009</v>
      </c>
    </row>
    <row r="499" spans="1:6" ht="15" customHeight="1" x14ac:dyDescent="0.2">
      <c r="A499" s="27" t="s">
        <v>437</v>
      </c>
      <c r="B499" s="20">
        <v>27</v>
      </c>
      <c r="C499" s="21">
        <v>3.3969699999999996E-3</v>
      </c>
      <c r="D499" s="21">
        <v>0</v>
      </c>
      <c r="E499" s="21">
        <v>0</v>
      </c>
      <c r="F499" s="22">
        <v>7.4929999999999994</v>
      </c>
    </row>
    <row r="500" spans="1:6" ht="15" customHeight="1" x14ac:dyDescent="0.2">
      <c r="A500" s="27" t="s">
        <v>438</v>
      </c>
      <c r="B500" s="20">
        <v>41</v>
      </c>
      <c r="C500" s="21">
        <v>1.4954036E-2</v>
      </c>
      <c r="D500" s="21">
        <v>4.0615866666666669E-4</v>
      </c>
      <c r="E500" s="21">
        <v>0</v>
      </c>
      <c r="F500" s="22">
        <v>11.395000000000003</v>
      </c>
    </row>
    <row r="501" spans="1:6" ht="15" customHeight="1" x14ac:dyDescent="0.2">
      <c r="A501" s="27" t="s">
        <v>439</v>
      </c>
      <c r="B501" s="20">
        <v>2</v>
      </c>
      <c r="C501" s="21">
        <v>2.9538900000000001E-4</v>
      </c>
      <c r="D501" s="21">
        <v>7.38472E-5</v>
      </c>
      <c r="E501" s="21">
        <v>0</v>
      </c>
      <c r="F501" s="22">
        <v>0.02</v>
      </c>
    </row>
    <row r="502" spans="1:6" ht="15" customHeight="1" x14ac:dyDescent="0.2">
      <c r="A502" s="27" t="s">
        <v>440</v>
      </c>
      <c r="B502" s="20">
        <v>26</v>
      </c>
      <c r="C502" s="21">
        <v>4.2480151999999993E-2</v>
      </c>
      <c r="D502" s="21">
        <v>3.0646530000000001E-3</v>
      </c>
      <c r="E502" s="21">
        <v>3.6923529999999998E-3</v>
      </c>
      <c r="F502" s="22">
        <v>204.88749999999999</v>
      </c>
    </row>
    <row r="503" spans="1:6" ht="15" customHeight="1" x14ac:dyDescent="0.2">
      <c r="A503" s="27" t="s">
        <v>97</v>
      </c>
      <c r="B503" s="20">
        <v>80</v>
      </c>
      <c r="C503" s="21">
        <v>1.2369399E-2</v>
      </c>
      <c r="D503" s="21">
        <v>9.2308899999999998E-4</v>
      </c>
      <c r="E503" s="21">
        <v>0</v>
      </c>
      <c r="F503" s="22">
        <v>8.796999999999997</v>
      </c>
    </row>
    <row r="504" spans="1:6" ht="15" customHeight="1" x14ac:dyDescent="0.2">
      <c r="A504" s="27" t="s">
        <v>441</v>
      </c>
      <c r="B504" s="20">
        <v>41</v>
      </c>
      <c r="C504" s="21">
        <v>7.0154759999999997E-3</v>
      </c>
      <c r="D504" s="21">
        <v>0</v>
      </c>
      <c r="E504" s="21">
        <v>0</v>
      </c>
      <c r="F504" s="22">
        <v>9.4774999999999991</v>
      </c>
    </row>
    <row r="505" spans="1:6" ht="15" customHeight="1" x14ac:dyDescent="0.2">
      <c r="A505" s="27" t="s">
        <v>442</v>
      </c>
      <c r="B505" s="20">
        <v>77</v>
      </c>
      <c r="C505" s="21">
        <v>3.1637197999999998E-2</v>
      </c>
      <c r="D505" s="21">
        <v>5.5385363333333324E-4</v>
      </c>
      <c r="E505" s="21">
        <v>0</v>
      </c>
      <c r="F505" s="22">
        <v>16.430700000000002</v>
      </c>
    </row>
    <row r="506" spans="1:6" ht="15" customHeight="1" x14ac:dyDescent="0.2">
      <c r="A506" s="27" t="s">
        <v>443</v>
      </c>
      <c r="B506" s="20">
        <v>23</v>
      </c>
      <c r="C506" s="21">
        <v>8.0781672999999984E-2</v>
      </c>
      <c r="D506" s="21">
        <v>7.75394E-4</v>
      </c>
      <c r="E506" s="21">
        <v>0</v>
      </c>
      <c r="F506" s="22">
        <v>13.160000000000002</v>
      </c>
    </row>
    <row r="507" spans="1:6" ht="15" customHeight="1" x14ac:dyDescent="0.2">
      <c r="A507" s="27" t="s">
        <v>444</v>
      </c>
      <c r="B507" s="20">
        <v>2</v>
      </c>
      <c r="C507" s="21">
        <v>1.84618E-4</v>
      </c>
      <c r="D507" s="21">
        <v>0</v>
      </c>
      <c r="E507" s="21">
        <v>0</v>
      </c>
      <c r="F507" s="22">
        <v>0.01</v>
      </c>
    </row>
    <row r="508" spans="1:6" ht="15" customHeight="1" x14ac:dyDescent="0.2">
      <c r="A508" s="27" t="s">
        <v>445</v>
      </c>
      <c r="B508" s="20">
        <v>2</v>
      </c>
      <c r="C508" s="21">
        <v>2.5846480000000002E-3</v>
      </c>
      <c r="D508" s="21">
        <v>0</v>
      </c>
      <c r="E508" s="21">
        <v>0</v>
      </c>
      <c r="F508" s="22">
        <v>1.74</v>
      </c>
    </row>
    <row r="509" spans="1:6" ht="15" customHeight="1" x14ac:dyDescent="0.2">
      <c r="A509" s="27" t="s">
        <v>446</v>
      </c>
      <c r="B509" s="20">
        <v>3</v>
      </c>
      <c r="C509" s="21">
        <v>4.2462060000000006E-3</v>
      </c>
      <c r="D509" s="21">
        <v>0</v>
      </c>
      <c r="E509" s="21">
        <v>0</v>
      </c>
      <c r="F509" s="22">
        <v>1.7800000000000002</v>
      </c>
    </row>
    <row r="510" spans="1:6" ht="15" customHeight="1" x14ac:dyDescent="0.2">
      <c r="A510" s="27" t="s">
        <v>447</v>
      </c>
      <c r="B510" s="20">
        <v>31</v>
      </c>
      <c r="C510" s="21">
        <v>1.0338593E-2</v>
      </c>
      <c r="D510" s="21">
        <v>3.6923499999999993E-5</v>
      </c>
      <c r="E510" s="21">
        <v>0</v>
      </c>
      <c r="F510" s="22">
        <v>1.8730000000000004</v>
      </c>
    </row>
    <row r="511" spans="1:6" ht="15" customHeight="1" x14ac:dyDescent="0.2">
      <c r="A511" s="27" t="s">
        <v>448</v>
      </c>
      <c r="B511" s="20">
        <v>6</v>
      </c>
      <c r="C511" s="21">
        <v>5.7231479999999991E-3</v>
      </c>
      <c r="D511" s="21">
        <v>2.2154124000000001E-3</v>
      </c>
      <c r="E511" s="21">
        <v>0</v>
      </c>
      <c r="F511" s="22">
        <v>2.31</v>
      </c>
    </row>
    <row r="512" spans="1:6" ht="15" customHeight="1" x14ac:dyDescent="0.2">
      <c r="A512" s="27" t="s">
        <v>449</v>
      </c>
      <c r="B512" s="20">
        <v>15</v>
      </c>
      <c r="C512" s="21">
        <v>6.3508490000000013E-3</v>
      </c>
      <c r="D512" s="21">
        <v>0</v>
      </c>
      <c r="E512" s="21">
        <v>0</v>
      </c>
      <c r="F512" s="22">
        <v>1.1300000000000001</v>
      </c>
    </row>
    <row r="513" spans="1:6" ht="15" customHeight="1" x14ac:dyDescent="0.2">
      <c r="A513" s="27" t="s">
        <v>450</v>
      </c>
      <c r="B513" s="20">
        <v>8</v>
      </c>
      <c r="C513" s="21">
        <v>1.4400180000000002E-3</v>
      </c>
      <c r="D513" s="21">
        <v>0</v>
      </c>
      <c r="E513" s="21">
        <v>0</v>
      </c>
      <c r="F513" s="22">
        <v>3.6399999999999997</v>
      </c>
    </row>
    <row r="514" spans="1:6" ht="15" customHeight="1" x14ac:dyDescent="0.2">
      <c r="A514" s="27" t="s">
        <v>451</v>
      </c>
      <c r="B514" s="20">
        <v>2</v>
      </c>
      <c r="C514" s="21">
        <v>9.2308899999999998E-4</v>
      </c>
      <c r="D514" s="21">
        <v>0</v>
      </c>
      <c r="E514" s="21">
        <v>0</v>
      </c>
      <c r="F514" s="22">
        <v>1.79</v>
      </c>
    </row>
    <row r="515" spans="1:6" ht="15" customHeight="1" x14ac:dyDescent="0.2">
      <c r="A515" s="27" t="s">
        <v>73</v>
      </c>
      <c r="B515" s="20">
        <v>3</v>
      </c>
      <c r="C515" s="21">
        <v>1.2184769999999999E-3</v>
      </c>
      <c r="D515" s="21">
        <v>3.6923666666666667E-5</v>
      </c>
      <c r="E515" s="21">
        <v>0</v>
      </c>
      <c r="F515" s="22">
        <v>0.23000000000000004</v>
      </c>
    </row>
    <row r="516" spans="1:6" ht="15" customHeight="1" x14ac:dyDescent="0.2">
      <c r="A516" s="27" t="s">
        <v>452</v>
      </c>
      <c r="B516" s="17">
        <v>107</v>
      </c>
      <c r="C516" s="18">
        <v>0.10709006500000003</v>
      </c>
      <c r="D516" s="18">
        <v>9.9693616666666628E-4</v>
      </c>
      <c r="E516" s="18">
        <v>2.95388E-4</v>
      </c>
      <c r="F516" s="19">
        <v>60.254800000000024</v>
      </c>
    </row>
    <row r="517" spans="1:6" ht="15" customHeight="1" x14ac:dyDescent="0.2">
      <c r="A517" s="27" t="s">
        <v>633</v>
      </c>
      <c r="B517" s="20">
        <v>19</v>
      </c>
      <c r="C517" s="21">
        <v>4.3939019999999999E-3</v>
      </c>
      <c r="D517" s="21">
        <v>0</v>
      </c>
      <c r="E517" s="21">
        <v>2.95388E-4</v>
      </c>
      <c r="F517" s="22">
        <v>7.4474999999999998</v>
      </c>
    </row>
    <row r="518" spans="1:6" ht="15" customHeight="1" x14ac:dyDescent="0.2">
      <c r="A518" s="27" t="s">
        <v>453</v>
      </c>
      <c r="B518" s="20">
        <v>5</v>
      </c>
      <c r="C518" s="21">
        <v>6.7570070000000006E-3</v>
      </c>
      <c r="D518" s="21">
        <v>0</v>
      </c>
      <c r="E518" s="21">
        <v>0</v>
      </c>
      <c r="F518" s="22">
        <v>3.955000000000001</v>
      </c>
    </row>
    <row r="519" spans="1:6" ht="15" customHeight="1" x14ac:dyDescent="0.2">
      <c r="A519" s="27" t="s">
        <v>454</v>
      </c>
      <c r="B519" s="20">
        <v>14</v>
      </c>
      <c r="C519" s="21">
        <v>4.7631359999999994E-3</v>
      </c>
      <c r="D519" s="21">
        <v>0</v>
      </c>
      <c r="E519" s="21">
        <v>0</v>
      </c>
      <c r="F519" s="22">
        <v>4.1242000000000001</v>
      </c>
    </row>
    <row r="520" spans="1:6" ht="15" customHeight="1" x14ac:dyDescent="0.2">
      <c r="A520" s="27" t="s">
        <v>455</v>
      </c>
      <c r="B520" s="20">
        <v>5</v>
      </c>
      <c r="C520" s="21">
        <v>4.0246659999999997E-3</v>
      </c>
      <c r="D520" s="21">
        <v>0</v>
      </c>
      <c r="E520" s="21">
        <v>0</v>
      </c>
      <c r="F520" s="22">
        <v>3.5599999999999996</v>
      </c>
    </row>
    <row r="521" spans="1:6" ht="15" customHeight="1" x14ac:dyDescent="0.2">
      <c r="A521" s="27" t="s">
        <v>456</v>
      </c>
      <c r="B521" s="20">
        <v>4</v>
      </c>
      <c r="C521" s="21">
        <v>2.510801E-3</v>
      </c>
      <c r="D521" s="21">
        <v>4.4308266666666661E-4</v>
      </c>
      <c r="E521" s="21">
        <v>0</v>
      </c>
      <c r="F521" s="22">
        <v>4.4980000000000002</v>
      </c>
    </row>
    <row r="522" spans="1:6" ht="15" customHeight="1" x14ac:dyDescent="0.2">
      <c r="A522" s="27" t="s">
        <v>457</v>
      </c>
      <c r="B522" s="20">
        <v>32</v>
      </c>
      <c r="C522" s="21">
        <v>6.3969650000000003E-2</v>
      </c>
      <c r="D522" s="21">
        <v>0</v>
      </c>
      <c r="E522" s="21">
        <v>0</v>
      </c>
      <c r="F522" s="22">
        <v>32.729999999999997</v>
      </c>
    </row>
    <row r="523" spans="1:6" ht="15" customHeight="1" x14ac:dyDescent="0.2">
      <c r="A523" s="27" t="s">
        <v>458</v>
      </c>
      <c r="B523" s="20">
        <v>11</v>
      </c>
      <c r="C523" s="21">
        <v>1.4726212999999998E-2</v>
      </c>
      <c r="D523" s="21">
        <v>0</v>
      </c>
      <c r="E523" s="21">
        <v>0</v>
      </c>
      <c r="F523" s="22">
        <v>2.8525999999999994</v>
      </c>
    </row>
    <row r="524" spans="1:6" ht="15" customHeight="1" x14ac:dyDescent="0.2">
      <c r="A524" s="27" t="s">
        <v>324</v>
      </c>
      <c r="B524" s="20">
        <v>17</v>
      </c>
      <c r="C524" s="21">
        <v>5.9446900000000007E-3</v>
      </c>
      <c r="D524" s="21">
        <v>5.5385350000000005E-4</v>
      </c>
      <c r="E524" s="21">
        <v>0</v>
      </c>
      <c r="F524" s="22">
        <v>1.0874999999999999</v>
      </c>
    </row>
    <row r="525" spans="1:6" ht="21" customHeight="1" x14ac:dyDescent="0.2">
      <c r="A525" s="27" t="s">
        <v>13</v>
      </c>
      <c r="B525" s="17">
        <f>SUM(B526+B532+B544+B553+B561+B574+B580+B586+B591+B598+B613+B625)</f>
        <v>1427</v>
      </c>
      <c r="C525" s="18">
        <f t="shared" ref="C525:F525" si="10">SUM(C526+C532+C544+C553+C561+C574+C580+C586+C591+C598+C613+C625)</f>
        <v>1.5550368780000001</v>
      </c>
      <c r="D525" s="18">
        <f t="shared" si="10"/>
        <v>0.12345257429258903</v>
      </c>
      <c r="E525" s="18">
        <f t="shared" si="10"/>
        <v>1.0000000000000002E-2</v>
      </c>
      <c r="F525" s="19">
        <f t="shared" si="10"/>
        <v>761.79620000000023</v>
      </c>
    </row>
    <row r="526" spans="1:6" ht="15" customHeight="1" x14ac:dyDescent="0.2">
      <c r="A526" s="27" t="s">
        <v>459</v>
      </c>
      <c r="B526" s="17">
        <v>62</v>
      </c>
      <c r="C526" s="18">
        <v>2.9981916000000004E-2</v>
      </c>
      <c r="D526" s="18">
        <v>1.4769400000000003E-4</v>
      </c>
      <c r="E526" s="18">
        <v>0</v>
      </c>
      <c r="F526" s="19">
        <v>4.0468000000000002</v>
      </c>
    </row>
    <row r="527" spans="1:6" ht="15" customHeight="1" x14ac:dyDescent="0.2">
      <c r="A527" s="27" t="s">
        <v>634</v>
      </c>
      <c r="B527" s="20">
        <v>28</v>
      </c>
      <c r="C527" s="21">
        <v>2.2597207000000001E-2</v>
      </c>
      <c r="D527" s="21">
        <v>0</v>
      </c>
      <c r="E527" s="21">
        <v>0</v>
      </c>
      <c r="F527" s="22">
        <v>2.9830000000000001</v>
      </c>
    </row>
    <row r="528" spans="1:6" ht="15" customHeight="1" x14ac:dyDescent="0.2">
      <c r="A528" s="27" t="s">
        <v>460</v>
      </c>
      <c r="B528" s="20">
        <v>1</v>
      </c>
      <c r="C528" s="21">
        <v>2.2154100000000001E-4</v>
      </c>
      <c r="D528" s="21">
        <v>0</v>
      </c>
      <c r="E528" s="21">
        <v>0</v>
      </c>
      <c r="F528" s="22">
        <v>4.4999999999999998E-2</v>
      </c>
    </row>
    <row r="529" spans="1:6" ht="15" customHeight="1" x14ac:dyDescent="0.2">
      <c r="A529" s="27" t="s">
        <v>461</v>
      </c>
      <c r="B529" s="20">
        <v>6</v>
      </c>
      <c r="C529" s="21">
        <v>9.2308799999999997E-4</v>
      </c>
      <c r="D529" s="21">
        <v>0</v>
      </c>
      <c r="E529" s="21">
        <v>0</v>
      </c>
      <c r="F529" s="22">
        <v>0.13250000000000001</v>
      </c>
    </row>
    <row r="530" spans="1:6" ht="15" customHeight="1" x14ac:dyDescent="0.2">
      <c r="A530" s="27" t="s">
        <v>462</v>
      </c>
      <c r="B530" s="20">
        <v>1</v>
      </c>
      <c r="C530" s="21">
        <v>1.47694E-4</v>
      </c>
      <c r="D530" s="21">
        <v>1.47694E-4</v>
      </c>
      <c r="E530" s="21">
        <v>0</v>
      </c>
      <c r="F530" s="22">
        <v>0</v>
      </c>
    </row>
    <row r="531" spans="1:6" ht="15" customHeight="1" x14ac:dyDescent="0.2">
      <c r="A531" s="27" t="s">
        <v>463</v>
      </c>
      <c r="B531" s="20">
        <v>26</v>
      </c>
      <c r="C531" s="21">
        <v>6.0923859999999991E-3</v>
      </c>
      <c r="D531" s="21">
        <v>0</v>
      </c>
      <c r="E531" s="21">
        <v>0</v>
      </c>
      <c r="F531" s="22">
        <v>0.88630000000000009</v>
      </c>
    </row>
    <row r="532" spans="1:6" ht="15" customHeight="1" x14ac:dyDescent="0.2">
      <c r="A532" s="27" t="s">
        <v>464</v>
      </c>
      <c r="B532" s="17">
        <v>89</v>
      </c>
      <c r="C532" s="18">
        <v>0.36544105900000001</v>
      </c>
      <c r="D532" s="18">
        <v>5.096001197272728E-2</v>
      </c>
      <c r="E532" s="18">
        <v>1.0000000000000002E-2</v>
      </c>
      <c r="F532" s="19">
        <v>95.083200000000005</v>
      </c>
    </row>
    <row r="533" spans="1:6" ht="15" customHeight="1" x14ac:dyDescent="0.2">
      <c r="A533" s="27" t="s">
        <v>635</v>
      </c>
      <c r="B533" s="20">
        <v>13</v>
      </c>
      <c r="C533" s="21">
        <v>1.0449361000000001E-2</v>
      </c>
      <c r="D533" s="21">
        <v>0</v>
      </c>
      <c r="E533" s="21">
        <v>0</v>
      </c>
      <c r="F533" s="22">
        <v>1.8550000000000004</v>
      </c>
    </row>
    <row r="534" spans="1:6" ht="15" customHeight="1" x14ac:dyDescent="0.2">
      <c r="A534" s="27" t="s">
        <v>465</v>
      </c>
      <c r="B534" s="20">
        <v>3</v>
      </c>
      <c r="C534" s="21">
        <v>2.0923088000000003E-2</v>
      </c>
      <c r="D534" s="21">
        <v>0</v>
      </c>
      <c r="E534" s="21">
        <v>0</v>
      </c>
      <c r="F534" s="22">
        <v>3.9040000000000004</v>
      </c>
    </row>
    <row r="535" spans="1:6" ht="15" customHeight="1" x14ac:dyDescent="0.2">
      <c r="A535" s="27" t="s">
        <v>466</v>
      </c>
      <c r="B535" s="20">
        <v>2</v>
      </c>
      <c r="C535" s="21">
        <v>0.251846177</v>
      </c>
      <c r="D535" s="21">
        <v>0.05</v>
      </c>
      <c r="E535" s="21">
        <v>0</v>
      </c>
      <c r="F535" s="22">
        <v>43.83</v>
      </c>
    </row>
    <row r="536" spans="1:6" ht="15" customHeight="1" x14ac:dyDescent="0.2">
      <c r="A536" s="27" t="s">
        <v>467</v>
      </c>
      <c r="B536" s="20">
        <v>2</v>
      </c>
      <c r="C536" s="21">
        <v>4.8000590000000006E-3</v>
      </c>
      <c r="D536" s="21">
        <v>0</v>
      </c>
      <c r="E536" s="21">
        <v>0</v>
      </c>
      <c r="F536" s="22">
        <v>0.65280000000000005</v>
      </c>
    </row>
    <row r="537" spans="1:6" ht="15" customHeight="1" x14ac:dyDescent="0.2">
      <c r="A537" s="27" t="s">
        <v>77</v>
      </c>
      <c r="B537" s="20">
        <v>23</v>
      </c>
      <c r="C537" s="21">
        <v>3.3341950000000009E-2</v>
      </c>
      <c r="D537" s="21">
        <v>3.6923525000000007E-4</v>
      </c>
      <c r="E537" s="21">
        <v>0</v>
      </c>
      <c r="F537" s="22">
        <v>5.8802000000000003</v>
      </c>
    </row>
    <row r="538" spans="1:6" ht="15" customHeight="1" x14ac:dyDescent="0.2">
      <c r="A538" s="27" t="s">
        <v>457</v>
      </c>
      <c r="B538" s="20">
        <v>7</v>
      </c>
      <c r="C538" s="21">
        <v>2.9169599999999997E-3</v>
      </c>
      <c r="D538" s="21">
        <v>2.2154127272727272E-4</v>
      </c>
      <c r="E538" s="21">
        <v>0</v>
      </c>
      <c r="F538" s="22">
        <v>0.51500000000000001</v>
      </c>
    </row>
    <row r="539" spans="1:6" ht="15" customHeight="1" x14ac:dyDescent="0.2">
      <c r="A539" s="27" t="s">
        <v>468</v>
      </c>
      <c r="B539" s="20">
        <v>1</v>
      </c>
      <c r="C539" s="21">
        <v>2.2154119999999999E-3</v>
      </c>
      <c r="D539" s="21">
        <v>0</v>
      </c>
      <c r="E539" s="21">
        <v>0</v>
      </c>
      <c r="F539" s="22">
        <v>0.39</v>
      </c>
    </row>
    <row r="540" spans="1:6" ht="15" customHeight="1" x14ac:dyDescent="0.2">
      <c r="A540" s="27" t="s">
        <v>469</v>
      </c>
      <c r="B540" s="20">
        <v>7</v>
      </c>
      <c r="C540" s="21">
        <v>3.3231170000000004E-3</v>
      </c>
      <c r="D540" s="21">
        <v>0</v>
      </c>
      <c r="E540" s="21">
        <v>0</v>
      </c>
      <c r="F540" s="22">
        <v>0.66500000000000004</v>
      </c>
    </row>
    <row r="541" spans="1:6" ht="15" customHeight="1" x14ac:dyDescent="0.2">
      <c r="A541" s="27" t="s">
        <v>470</v>
      </c>
      <c r="B541" s="20">
        <v>1</v>
      </c>
      <c r="C541" s="21">
        <v>0.01</v>
      </c>
      <c r="D541" s="21">
        <v>0</v>
      </c>
      <c r="E541" s="21">
        <v>0.01</v>
      </c>
      <c r="F541" s="22">
        <v>1.74</v>
      </c>
    </row>
    <row r="542" spans="1:6" ht="15" customHeight="1" x14ac:dyDescent="0.2">
      <c r="A542" s="27" t="s">
        <v>471</v>
      </c>
      <c r="B542" s="20">
        <v>1</v>
      </c>
      <c r="C542" s="21">
        <v>3.6923530000000002E-3</v>
      </c>
      <c r="D542" s="21">
        <v>0</v>
      </c>
      <c r="E542" s="21">
        <v>0</v>
      </c>
      <c r="F542" s="22">
        <v>0.92</v>
      </c>
    </row>
    <row r="543" spans="1:6" ht="15" customHeight="1" x14ac:dyDescent="0.2">
      <c r="A543" s="27" t="s">
        <v>324</v>
      </c>
      <c r="B543" s="20">
        <v>29</v>
      </c>
      <c r="C543" s="21">
        <v>2.1932582000000003E-2</v>
      </c>
      <c r="D543" s="21">
        <v>3.6923544999999998E-4</v>
      </c>
      <c r="E543" s="21">
        <v>0</v>
      </c>
      <c r="F543" s="22">
        <v>34.731200000000001</v>
      </c>
    </row>
    <row r="544" spans="1:6" ht="15" customHeight="1" x14ac:dyDescent="0.2">
      <c r="A544" s="27" t="s">
        <v>472</v>
      </c>
      <c r="B544" s="17">
        <v>142</v>
      </c>
      <c r="C544" s="18">
        <v>0.15819851300000001</v>
      </c>
      <c r="D544" s="18">
        <v>6.6462314666666659E-4</v>
      </c>
      <c r="E544" s="18">
        <v>0</v>
      </c>
      <c r="F544" s="19">
        <v>199.13460000000015</v>
      </c>
    </row>
    <row r="545" spans="1:6" ht="15" customHeight="1" x14ac:dyDescent="0.2">
      <c r="A545" s="27" t="s">
        <v>636</v>
      </c>
      <c r="B545" s="20">
        <v>31</v>
      </c>
      <c r="C545" s="21">
        <v>3.2788099000000008E-2</v>
      </c>
      <c r="D545" s="21">
        <v>0</v>
      </c>
      <c r="E545" s="21">
        <v>0</v>
      </c>
      <c r="F545" s="22">
        <v>5.8412000000000006</v>
      </c>
    </row>
    <row r="546" spans="1:6" ht="15" customHeight="1" x14ac:dyDescent="0.2">
      <c r="A546" s="27" t="s">
        <v>473</v>
      </c>
      <c r="B546" s="20">
        <v>2</v>
      </c>
      <c r="C546" s="21">
        <v>1.292323E-3</v>
      </c>
      <c r="D546" s="21">
        <v>0</v>
      </c>
      <c r="E546" s="21">
        <v>0</v>
      </c>
      <c r="F546" s="22">
        <v>174</v>
      </c>
    </row>
    <row r="547" spans="1:6" ht="15" customHeight="1" x14ac:dyDescent="0.2">
      <c r="A547" s="27" t="s">
        <v>474</v>
      </c>
      <c r="B547" s="20">
        <v>75</v>
      </c>
      <c r="C547" s="21">
        <v>0.10185319800000001</v>
      </c>
      <c r="D547" s="21">
        <v>5.1692914666666672E-4</v>
      </c>
      <c r="E547" s="21">
        <v>0</v>
      </c>
      <c r="F547" s="22">
        <v>16.400200000000002</v>
      </c>
    </row>
    <row r="548" spans="1:6" ht="15" customHeight="1" x14ac:dyDescent="0.2">
      <c r="A548" s="27" t="s">
        <v>475</v>
      </c>
      <c r="B548" s="20">
        <v>7</v>
      </c>
      <c r="C548" s="21">
        <v>5.3539130000000001E-3</v>
      </c>
      <c r="D548" s="21">
        <v>1.4769400000000003E-4</v>
      </c>
      <c r="E548" s="21">
        <v>0</v>
      </c>
      <c r="F548" s="22">
        <v>0.92000000000000015</v>
      </c>
    </row>
    <row r="549" spans="1:6" ht="15" customHeight="1" x14ac:dyDescent="0.2">
      <c r="A549" s="27" t="s">
        <v>324</v>
      </c>
      <c r="B549" s="20">
        <v>4</v>
      </c>
      <c r="C549" s="21">
        <v>3.175424E-3</v>
      </c>
      <c r="D549" s="21">
        <v>0</v>
      </c>
      <c r="E549" s="21">
        <v>0</v>
      </c>
      <c r="F549" s="22">
        <v>6.4000000000000001E-2</v>
      </c>
    </row>
    <row r="550" spans="1:6" ht="15" customHeight="1" x14ac:dyDescent="0.2">
      <c r="A550" s="27" t="s">
        <v>476</v>
      </c>
      <c r="B550" s="20">
        <v>7</v>
      </c>
      <c r="C550" s="21">
        <v>1.8461780000000002E-3</v>
      </c>
      <c r="D550" s="21">
        <v>0</v>
      </c>
      <c r="E550" s="21">
        <v>0</v>
      </c>
      <c r="F550" s="22">
        <v>0.35000000000000003</v>
      </c>
    </row>
    <row r="551" spans="1:6" ht="15" customHeight="1" x14ac:dyDescent="0.2">
      <c r="A551" s="27" t="s">
        <v>477</v>
      </c>
      <c r="B551" s="20">
        <v>4</v>
      </c>
      <c r="C551" s="21">
        <v>1.587712E-3</v>
      </c>
      <c r="D551" s="21">
        <v>0</v>
      </c>
      <c r="E551" s="21">
        <v>0</v>
      </c>
      <c r="F551" s="22">
        <v>0.26919999999999999</v>
      </c>
    </row>
    <row r="552" spans="1:6" ht="15" customHeight="1" x14ac:dyDescent="0.2">
      <c r="A552" s="27" t="s">
        <v>330</v>
      </c>
      <c r="B552" s="20">
        <v>12</v>
      </c>
      <c r="C552" s="21">
        <v>1.0301666000000001E-2</v>
      </c>
      <c r="D552" s="21">
        <v>0</v>
      </c>
      <c r="E552" s="21">
        <v>0</v>
      </c>
      <c r="F552" s="22">
        <v>1.29</v>
      </c>
    </row>
    <row r="553" spans="1:6" ht="15" customHeight="1" x14ac:dyDescent="0.2">
      <c r="A553" s="27" t="s">
        <v>478</v>
      </c>
      <c r="B553" s="17">
        <v>206</v>
      </c>
      <c r="C553" s="18">
        <v>0.2000934380000001</v>
      </c>
      <c r="D553" s="18">
        <v>6.2547872500000004E-2</v>
      </c>
      <c r="E553" s="18">
        <v>0</v>
      </c>
      <c r="F553" s="19">
        <v>54.712200000000017</v>
      </c>
    </row>
    <row r="554" spans="1:6" ht="15" customHeight="1" x14ac:dyDescent="0.2">
      <c r="A554" s="27" t="s">
        <v>637</v>
      </c>
      <c r="B554" s="20">
        <v>56</v>
      </c>
      <c r="C554" s="21">
        <v>1.9163320000000001E-2</v>
      </c>
      <c r="D554" s="21">
        <v>1.513866E-3</v>
      </c>
      <c r="E554" s="21">
        <v>0</v>
      </c>
      <c r="F554" s="22">
        <v>3.0141999999999993</v>
      </c>
    </row>
    <row r="555" spans="1:6" ht="15" customHeight="1" x14ac:dyDescent="0.2">
      <c r="A555" s="27" t="s">
        <v>479</v>
      </c>
      <c r="B555" s="20">
        <v>36</v>
      </c>
      <c r="C555" s="21">
        <v>1.8203305000000003E-2</v>
      </c>
      <c r="D555" s="21">
        <v>4.283129000000001E-3</v>
      </c>
      <c r="E555" s="21">
        <v>0</v>
      </c>
      <c r="F555" s="22">
        <v>2.4350000000000001</v>
      </c>
    </row>
    <row r="556" spans="1:6" ht="15" customHeight="1" x14ac:dyDescent="0.2">
      <c r="A556" s="27" t="s">
        <v>480</v>
      </c>
      <c r="B556" s="20">
        <v>83</v>
      </c>
      <c r="C556" s="21">
        <v>0.102055909</v>
      </c>
      <c r="D556" s="21">
        <v>5.298467649999998E-2</v>
      </c>
      <c r="E556" s="21">
        <v>0</v>
      </c>
      <c r="F556" s="22">
        <v>47.827999999999996</v>
      </c>
    </row>
    <row r="557" spans="1:6" ht="15" customHeight="1" x14ac:dyDescent="0.2">
      <c r="A557" s="27" t="s">
        <v>78</v>
      </c>
      <c r="B557" s="20">
        <v>4</v>
      </c>
      <c r="C557" s="21">
        <v>3.8400470000000001E-3</v>
      </c>
      <c r="D557" s="21">
        <v>3.3231179999999999E-3</v>
      </c>
      <c r="E557" s="21">
        <v>0</v>
      </c>
      <c r="F557" s="22">
        <v>0.11000000000000001</v>
      </c>
    </row>
    <row r="558" spans="1:6" ht="15" customHeight="1" x14ac:dyDescent="0.2">
      <c r="A558" s="27" t="s">
        <v>481</v>
      </c>
      <c r="B558" s="20">
        <v>12</v>
      </c>
      <c r="C558" s="21">
        <v>5.3286197E-2</v>
      </c>
      <c r="D558" s="21">
        <v>0</v>
      </c>
      <c r="E558" s="21">
        <v>0</v>
      </c>
      <c r="F558" s="22">
        <v>0.75</v>
      </c>
    </row>
    <row r="559" spans="1:6" ht="15" customHeight="1" x14ac:dyDescent="0.2">
      <c r="A559" s="27" t="s">
        <v>482</v>
      </c>
      <c r="B559" s="20">
        <v>14</v>
      </c>
      <c r="C559" s="21">
        <v>3.1754249999999999E-3</v>
      </c>
      <c r="D559" s="21">
        <v>4.4308299999999999E-4</v>
      </c>
      <c r="E559" s="21">
        <v>0</v>
      </c>
      <c r="F559" s="22">
        <v>0.495</v>
      </c>
    </row>
    <row r="560" spans="1:6" ht="15" customHeight="1" x14ac:dyDescent="0.2">
      <c r="A560" s="27" t="s">
        <v>454</v>
      </c>
      <c r="B560" s="20">
        <v>1</v>
      </c>
      <c r="C560" s="21">
        <v>3.6923499999999998E-4</v>
      </c>
      <c r="D560" s="21">
        <v>0</v>
      </c>
      <c r="E560" s="21">
        <v>0</v>
      </c>
      <c r="F560" s="22">
        <v>0.08</v>
      </c>
    </row>
    <row r="561" spans="1:6" ht="15" customHeight="1" x14ac:dyDescent="0.2">
      <c r="A561" s="27" t="s">
        <v>483</v>
      </c>
      <c r="B561" s="17">
        <v>225</v>
      </c>
      <c r="C561" s="18">
        <v>0.15387846299999991</v>
      </c>
      <c r="D561" s="18">
        <v>8.4924200000000005E-4</v>
      </c>
      <c r="E561" s="18">
        <v>0</v>
      </c>
      <c r="F561" s="19">
        <v>35.967000000000006</v>
      </c>
    </row>
    <row r="562" spans="1:6" ht="15" customHeight="1" x14ac:dyDescent="0.2">
      <c r="A562" s="27" t="s">
        <v>638</v>
      </c>
      <c r="B562" s="20">
        <v>28</v>
      </c>
      <c r="C562" s="21">
        <v>1.2960162999999997E-2</v>
      </c>
      <c r="D562" s="21">
        <v>0</v>
      </c>
      <c r="E562" s="21">
        <v>0</v>
      </c>
      <c r="F562" s="22">
        <v>2.1580000000000004</v>
      </c>
    </row>
    <row r="563" spans="1:6" ht="15" customHeight="1" x14ac:dyDescent="0.2">
      <c r="A563" s="27" t="s">
        <v>484</v>
      </c>
      <c r="B563" s="20">
        <v>17</v>
      </c>
      <c r="C563" s="21">
        <v>1.7901638000000001E-2</v>
      </c>
      <c r="D563" s="21">
        <v>4.0615900000000001E-4</v>
      </c>
      <c r="E563" s="21">
        <v>0</v>
      </c>
      <c r="F563" s="22">
        <v>3.0770000000000004</v>
      </c>
    </row>
    <row r="564" spans="1:6" ht="15" customHeight="1" x14ac:dyDescent="0.2">
      <c r="A564" s="27" t="s">
        <v>342</v>
      </c>
      <c r="B564" s="20">
        <v>2</v>
      </c>
      <c r="C564" s="21">
        <v>3.3231200000000003E-4</v>
      </c>
      <c r="D564" s="21">
        <v>0</v>
      </c>
      <c r="E564" s="21">
        <v>0</v>
      </c>
      <c r="F564" s="22">
        <v>0.06</v>
      </c>
    </row>
    <row r="565" spans="1:6" ht="15" customHeight="1" x14ac:dyDescent="0.2">
      <c r="A565" s="27" t="s">
        <v>485</v>
      </c>
      <c r="B565" s="20">
        <v>33</v>
      </c>
      <c r="C565" s="21">
        <v>1.0707824999999999E-2</v>
      </c>
      <c r="D565" s="21">
        <v>0</v>
      </c>
      <c r="E565" s="21">
        <v>0</v>
      </c>
      <c r="F565" s="22">
        <v>9.9039999999999981</v>
      </c>
    </row>
    <row r="566" spans="1:6" ht="15" customHeight="1" x14ac:dyDescent="0.2">
      <c r="A566" s="27" t="s">
        <v>486</v>
      </c>
      <c r="B566" s="20">
        <v>24</v>
      </c>
      <c r="C566" s="21">
        <v>1.0264743999999999E-2</v>
      </c>
      <c r="D566" s="21">
        <v>3.3231219999999993E-4</v>
      </c>
      <c r="E566" s="21">
        <v>0</v>
      </c>
      <c r="F566" s="22">
        <v>1.7738000000000005</v>
      </c>
    </row>
    <row r="567" spans="1:6" ht="15" customHeight="1" x14ac:dyDescent="0.2">
      <c r="A567" s="27" t="s">
        <v>487</v>
      </c>
      <c r="B567" s="20">
        <v>59</v>
      </c>
      <c r="C567" s="21">
        <v>3.426503999999999E-2</v>
      </c>
      <c r="D567" s="21">
        <v>0</v>
      </c>
      <c r="E567" s="21">
        <v>0</v>
      </c>
      <c r="F567" s="22">
        <v>10.3432</v>
      </c>
    </row>
    <row r="568" spans="1:6" ht="15" customHeight="1" x14ac:dyDescent="0.2">
      <c r="A568" s="27" t="s">
        <v>488</v>
      </c>
      <c r="B568" s="20">
        <v>2</v>
      </c>
      <c r="C568" s="21">
        <v>1.2923240000000001E-3</v>
      </c>
      <c r="D568" s="21">
        <v>0</v>
      </c>
      <c r="E568" s="21">
        <v>0</v>
      </c>
      <c r="F568" s="22">
        <v>0.23</v>
      </c>
    </row>
    <row r="569" spans="1:6" ht="15" customHeight="1" x14ac:dyDescent="0.2">
      <c r="A569" s="27" t="s">
        <v>489</v>
      </c>
      <c r="B569" s="20">
        <v>1</v>
      </c>
      <c r="C569" s="21">
        <v>3.6923499999999998E-4</v>
      </c>
      <c r="D569" s="21">
        <v>0</v>
      </c>
      <c r="E569" s="21">
        <v>0</v>
      </c>
      <c r="F569" s="22">
        <v>0.05</v>
      </c>
    </row>
    <row r="570" spans="1:6" ht="15" customHeight="1" x14ac:dyDescent="0.2">
      <c r="A570" s="27" t="s">
        <v>490</v>
      </c>
      <c r="B570" s="20">
        <v>6</v>
      </c>
      <c r="C570" s="21">
        <v>6.8308529999999996E-3</v>
      </c>
      <c r="D570" s="21">
        <v>0</v>
      </c>
      <c r="E570" s="21">
        <v>0</v>
      </c>
      <c r="F570" s="22">
        <v>1.2249999999999999</v>
      </c>
    </row>
    <row r="571" spans="1:6" ht="15" customHeight="1" x14ac:dyDescent="0.2">
      <c r="A571" s="27" t="s">
        <v>491</v>
      </c>
      <c r="B571" s="20">
        <v>6</v>
      </c>
      <c r="C571" s="21">
        <v>5.7231469999999996E-3</v>
      </c>
      <c r="D571" s="21">
        <v>0</v>
      </c>
      <c r="E571" s="21">
        <v>0</v>
      </c>
      <c r="F571" s="22">
        <v>0.2</v>
      </c>
    </row>
    <row r="572" spans="1:6" ht="15" customHeight="1" x14ac:dyDescent="0.2">
      <c r="A572" s="27" t="s">
        <v>492</v>
      </c>
      <c r="B572" s="20">
        <v>17</v>
      </c>
      <c r="C572" s="21">
        <v>2.6215730000000003E-3</v>
      </c>
      <c r="D572" s="21">
        <v>0</v>
      </c>
      <c r="E572" s="21">
        <v>0</v>
      </c>
      <c r="F572" s="22">
        <v>0.27000000000000007</v>
      </c>
    </row>
    <row r="573" spans="1:6" ht="15" customHeight="1" x14ac:dyDescent="0.2">
      <c r="A573" s="27" t="s">
        <v>493</v>
      </c>
      <c r="B573" s="20">
        <v>30</v>
      </c>
      <c r="C573" s="21">
        <v>5.0609609000000007E-2</v>
      </c>
      <c r="D573" s="21">
        <v>1.107708E-4</v>
      </c>
      <c r="E573" s="21">
        <v>0</v>
      </c>
      <c r="F573" s="22">
        <v>6.676000000000001</v>
      </c>
    </row>
    <row r="574" spans="1:6" ht="15" customHeight="1" x14ac:dyDescent="0.2">
      <c r="A574" s="27" t="s">
        <v>494</v>
      </c>
      <c r="B574" s="17">
        <v>39</v>
      </c>
      <c r="C574" s="18">
        <v>1.8978698000000006E-2</v>
      </c>
      <c r="D574" s="18">
        <v>0</v>
      </c>
      <c r="E574" s="18">
        <v>0</v>
      </c>
      <c r="F574" s="19">
        <v>3.4829999999999997</v>
      </c>
    </row>
    <row r="575" spans="1:6" ht="15" customHeight="1" x14ac:dyDescent="0.2">
      <c r="A575" s="27" t="s">
        <v>639</v>
      </c>
      <c r="B575" s="20">
        <v>4</v>
      </c>
      <c r="C575" s="21">
        <v>1.3661719999999999E-3</v>
      </c>
      <c r="D575" s="21">
        <v>0</v>
      </c>
      <c r="E575" s="21">
        <v>0</v>
      </c>
      <c r="F575" s="22">
        <v>0.25</v>
      </c>
    </row>
    <row r="576" spans="1:6" ht="15" customHeight="1" x14ac:dyDescent="0.2">
      <c r="A576" s="27" t="s">
        <v>495</v>
      </c>
      <c r="B576" s="20">
        <v>8</v>
      </c>
      <c r="C576" s="21">
        <v>6.055459E-3</v>
      </c>
      <c r="D576" s="21">
        <v>0</v>
      </c>
      <c r="E576" s="21">
        <v>0</v>
      </c>
      <c r="F576" s="22">
        <v>1.1299999999999999</v>
      </c>
    </row>
    <row r="577" spans="1:6" ht="15" customHeight="1" x14ac:dyDescent="0.2">
      <c r="A577" s="27" t="s">
        <v>496</v>
      </c>
      <c r="B577" s="20">
        <v>2</v>
      </c>
      <c r="C577" s="21">
        <v>7.3846999999999997E-4</v>
      </c>
      <c r="D577" s="21">
        <v>0</v>
      </c>
      <c r="E577" s="21">
        <v>0</v>
      </c>
      <c r="F577" s="22">
        <v>0.13</v>
      </c>
    </row>
    <row r="578" spans="1:6" ht="15" customHeight="1" x14ac:dyDescent="0.2">
      <c r="A578" s="27" t="s">
        <v>497</v>
      </c>
      <c r="B578" s="20">
        <v>19</v>
      </c>
      <c r="C578" s="21">
        <v>6.0554609999999998E-3</v>
      </c>
      <c r="D578" s="21">
        <v>0</v>
      </c>
      <c r="E578" s="21">
        <v>0</v>
      </c>
      <c r="F578" s="22">
        <v>1.125</v>
      </c>
    </row>
    <row r="579" spans="1:6" ht="15" customHeight="1" x14ac:dyDescent="0.2">
      <c r="A579" s="27" t="s">
        <v>498</v>
      </c>
      <c r="B579" s="20">
        <v>6</v>
      </c>
      <c r="C579" s="21">
        <v>4.7631360000000003E-3</v>
      </c>
      <c r="D579" s="21">
        <v>0</v>
      </c>
      <c r="E579" s="21">
        <v>0</v>
      </c>
      <c r="F579" s="22">
        <v>0.84800000000000009</v>
      </c>
    </row>
    <row r="580" spans="1:6" ht="15" customHeight="1" x14ac:dyDescent="0.2">
      <c r="A580" s="27" t="s">
        <v>499</v>
      </c>
      <c r="B580" s="17">
        <v>36</v>
      </c>
      <c r="C580" s="18">
        <v>2.3994023999999999E-2</v>
      </c>
      <c r="D580" s="18">
        <v>2.5846473333333332E-4</v>
      </c>
      <c r="E580" s="18">
        <v>0</v>
      </c>
      <c r="F580" s="19">
        <v>1.6600000000000001</v>
      </c>
    </row>
    <row r="581" spans="1:6" ht="15" customHeight="1" x14ac:dyDescent="0.2">
      <c r="A581" s="27" t="s">
        <v>640</v>
      </c>
      <c r="B581" s="20">
        <v>22</v>
      </c>
      <c r="C581" s="21">
        <v>8.2339499999999986E-3</v>
      </c>
      <c r="D581" s="21">
        <v>2.5846473333333332E-4</v>
      </c>
      <c r="E581" s="21">
        <v>0</v>
      </c>
      <c r="F581" s="22">
        <v>0.64000000000000012</v>
      </c>
    </row>
    <row r="582" spans="1:6" ht="15" customHeight="1" x14ac:dyDescent="0.2">
      <c r="A582" s="27" t="s">
        <v>85</v>
      </c>
      <c r="B582" s="20">
        <v>9</v>
      </c>
      <c r="C582" s="21">
        <v>1.9569489999999999E-3</v>
      </c>
      <c r="D582" s="21">
        <v>0</v>
      </c>
      <c r="E582" s="21">
        <v>0</v>
      </c>
      <c r="F582" s="22">
        <v>0.34499999999999997</v>
      </c>
    </row>
    <row r="583" spans="1:6" ht="15" customHeight="1" x14ac:dyDescent="0.2">
      <c r="A583" s="27" t="s">
        <v>285</v>
      </c>
      <c r="B583" s="20">
        <v>1</v>
      </c>
      <c r="C583" s="21">
        <v>2.2154119999999999E-3</v>
      </c>
      <c r="D583" s="21">
        <v>0</v>
      </c>
      <c r="E583" s="21">
        <v>0</v>
      </c>
      <c r="F583" s="22">
        <v>0.39</v>
      </c>
    </row>
    <row r="584" spans="1:6" ht="15" customHeight="1" x14ac:dyDescent="0.2">
      <c r="A584" s="27" t="s">
        <v>500</v>
      </c>
      <c r="B584" s="20">
        <v>1</v>
      </c>
      <c r="C584" s="21">
        <v>7.3847099999999998E-4</v>
      </c>
      <c r="D584" s="21">
        <v>0</v>
      </c>
      <c r="E584" s="21">
        <v>0</v>
      </c>
      <c r="F584" s="22">
        <v>0.13</v>
      </c>
    </row>
    <row r="585" spans="1:6" ht="15" customHeight="1" x14ac:dyDescent="0.2">
      <c r="A585" s="27" t="s">
        <v>501</v>
      </c>
      <c r="B585" s="20">
        <v>3</v>
      </c>
      <c r="C585" s="21">
        <v>1.0849242E-2</v>
      </c>
      <c r="D585" s="21">
        <v>0</v>
      </c>
      <c r="E585" s="21">
        <v>0</v>
      </c>
      <c r="F585" s="22">
        <v>0.155</v>
      </c>
    </row>
    <row r="586" spans="1:6" ht="15" customHeight="1" x14ac:dyDescent="0.2">
      <c r="A586" s="27" t="s">
        <v>502</v>
      </c>
      <c r="B586" s="17">
        <v>64</v>
      </c>
      <c r="C586" s="18">
        <v>8.6111219000000017E-2</v>
      </c>
      <c r="D586" s="18">
        <v>1.1077056E-3</v>
      </c>
      <c r="E586" s="18">
        <v>0</v>
      </c>
      <c r="F586" s="19">
        <v>89.331800000000015</v>
      </c>
    </row>
    <row r="587" spans="1:6" ht="15" customHeight="1" x14ac:dyDescent="0.2">
      <c r="A587" s="27" t="s">
        <v>641</v>
      </c>
      <c r="B587" s="20">
        <v>8</v>
      </c>
      <c r="C587" s="21">
        <v>4.947753E-3</v>
      </c>
      <c r="D587" s="21">
        <v>3.6923499999999998E-4</v>
      </c>
      <c r="E587" s="21">
        <v>0</v>
      </c>
      <c r="F587" s="22">
        <v>0.68200000000000005</v>
      </c>
    </row>
    <row r="588" spans="1:6" ht="15" customHeight="1" x14ac:dyDescent="0.2">
      <c r="A588" s="27" t="s">
        <v>503</v>
      </c>
      <c r="B588" s="20">
        <v>6</v>
      </c>
      <c r="C588" s="21">
        <v>1.3212348000000002E-2</v>
      </c>
      <c r="D588" s="21">
        <v>1.8461749999999999E-4</v>
      </c>
      <c r="E588" s="21">
        <v>0</v>
      </c>
      <c r="F588" s="22">
        <v>21.535</v>
      </c>
    </row>
    <row r="589" spans="1:6" ht="15" customHeight="1" x14ac:dyDescent="0.2">
      <c r="A589" s="27" t="s">
        <v>120</v>
      </c>
      <c r="B589" s="20">
        <v>1</v>
      </c>
      <c r="C589" s="21">
        <v>1.84618E-4</v>
      </c>
      <c r="D589" s="21">
        <v>0</v>
      </c>
      <c r="E589" s="21">
        <v>0</v>
      </c>
      <c r="F589" s="22">
        <v>0.04</v>
      </c>
    </row>
    <row r="590" spans="1:6" ht="15" customHeight="1" x14ac:dyDescent="0.2">
      <c r="A590" s="27" t="s">
        <v>324</v>
      </c>
      <c r="B590" s="20">
        <v>49</v>
      </c>
      <c r="C590" s="21">
        <v>6.7766500000000007E-2</v>
      </c>
      <c r="D590" s="21">
        <v>5.5385310000000002E-4</v>
      </c>
      <c r="E590" s="21">
        <v>0</v>
      </c>
      <c r="F590" s="22">
        <v>67.07480000000001</v>
      </c>
    </row>
    <row r="591" spans="1:6" ht="15" customHeight="1" x14ac:dyDescent="0.2">
      <c r="A591" s="27" t="s">
        <v>250</v>
      </c>
      <c r="B591" s="17">
        <v>146</v>
      </c>
      <c r="C591" s="18">
        <v>0.34353913800000013</v>
      </c>
      <c r="D591" s="18">
        <v>5.3292478898617516E-3</v>
      </c>
      <c r="E591" s="18">
        <v>0</v>
      </c>
      <c r="F591" s="19">
        <v>18.153999999999993</v>
      </c>
    </row>
    <row r="592" spans="1:6" ht="15" customHeight="1" x14ac:dyDescent="0.2">
      <c r="A592" s="27" t="s">
        <v>642</v>
      </c>
      <c r="B592" s="20">
        <v>13</v>
      </c>
      <c r="C592" s="21">
        <v>9.6904701999999995E-2</v>
      </c>
      <c r="D592" s="21">
        <v>4.4061593000000003E-3</v>
      </c>
      <c r="E592" s="21">
        <v>0</v>
      </c>
      <c r="F592" s="22">
        <v>10.18</v>
      </c>
    </row>
    <row r="593" spans="1:6" ht="15" customHeight="1" x14ac:dyDescent="0.2">
      <c r="A593" s="27" t="s">
        <v>504</v>
      </c>
      <c r="B593" s="20">
        <v>51</v>
      </c>
      <c r="C593" s="21">
        <v>8.3078059999999992E-3</v>
      </c>
      <c r="D593" s="21">
        <v>1.8461750000000002E-4</v>
      </c>
      <c r="E593" s="21">
        <v>0</v>
      </c>
      <c r="F593" s="22">
        <v>1.2725</v>
      </c>
    </row>
    <row r="594" spans="1:6" ht="15" customHeight="1" x14ac:dyDescent="0.2">
      <c r="A594" s="27" t="s">
        <v>505</v>
      </c>
      <c r="B594" s="20">
        <v>22</v>
      </c>
      <c r="C594" s="21">
        <v>0.22089871999999999</v>
      </c>
      <c r="D594" s="21">
        <v>3.6923542857142855E-4</v>
      </c>
      <c r="E594" s="21">
        <v>0</v>
      </c>
      <c r="F594" s="22">
        <v>3.7520000000000002</v>
      </c>
    </row>
    <row r="595" spans="1:6" ht="15" customHeight="1" x14ac:dyDescent="0.2">
      <c r="A595" s="27" t="s">
        <v>506</v>
      </c>
      <c r="B595" s="20">
        <v>6</v>
      </c>
      <c r="C595" s="21">
        <v>2.6954189999999997E-3</v>
      </c>
      <c r="D595" s="21">
        <v>0</v>
      </c>
      <c r="E595" s="21">
        <v>0</v>
      </c>
      <c r="F595" s="22">
        <v>0.495</v>
      </c>
    </row>
    <row r="596" spans="1:6" ht="15" customHeight="1" x14ac:dyDescent="0.2">
      <c r="A596" s="27" t="s">
        <v>507</v>
      </c>
      <c r="B596" s="20">
        <v>52</v>
      </c>
      <c r="C596" s="21">
        <v>1.4289408999999998E-2</v>
      </c>
      <c r="D596" s="21">
        <v>2.9538866129032258E-4</v>
      </c>
      <c r="E596" s="21">
        <v>0</v>
      </c>
      <c r="F596" s="22">
        <v>2.3594999999999997</v>
      </c>
    </row>
    <row r="597" spans="1:6" ht="15" customHeight="1" x14ac:dyDescent="0.2">
      <c r="A597" s="27" t="s">
        <v>508</v>
      </c>
      <c r="B597" s="20">
        <v>2</v>
      </c>
      <c r="C597" s="21">
        <v>4.4308200000000002E-4</v>
      </c>
      <c r="D597" s="21">
        <v>7.3847E-5</v>
      </c>
      <c r="E597" s="21">
        <v>0</v>
      </c>
      <c r="F597" s="22">
        <v>9.5000000000000001E-2</v>
      </c>
    </row>
    <row r="598" spans="1:6" ht="15" customHeight="1" x14ac:dyDescent="0.2">
      <c r="A598" s="27" t="s">
        <v>509</v>
      </c>
      <c r="B598" s="17">
        <v>191</v>
      </c>
      <c r="C598" s="18">
        <v>7.5065557999999977E-2</v>
      </c>
      <c r="D598" s="18">
        <v>4.0615949999999986E-4</v>
      </c>
      <c r="E598" s="18">
        <v>0</v>
      </c>
      <c r="F598" s="19">
        <v>224.14760000000004</v>
      </c>
    </row>
    <row r="599" spans="1:6" ht="15" customHeight="1" x14ac:dyDescent="0.2">
      <c r="A599" s="27" t="s">
        <v>643</v>
      </c>
      <c r="B599" s="20">
        <v>52</v>
      </c>
      <c r="C599" s="21">
        <v>9.673971E-3</v>
      </c>
      <c r="D599" s="21">
        <v>3.6923999999999994E-5</v>
      </c>
      <c r="E599" s="21">
        <v>0</v>
      </c>
      <c r="F599" s="22">
        <v>1.7849999999999999</v>
      </c>
    </row>
    <row r="600" spans="1:6" ht="15" customHeight="1" x14ac:dyDescent="0.2">
      <c r="A600" s="27" t="s">
        <v>329</v>
      </c>
      <c r="B600" s="20">
        <v>4</v>
      </c>
      <c r="C600" s="21">
        <v>1.4400179999999999E-3</v>
      </c>
      <c r="D600" s="21">
        <v>0</v>
      </c>
      <c r="E600" s="21">
        <v>0</v>
      </c>
      <c r="F600" s="22">
        <v>0.3</v>
      </c>
    </row>
    <row r="601" spans="1:6" ht="15" customHeight="1" x14ac:dyDescent="0.2">
      <c r="A601" s="27" t="s">
        <v>510</v>
      </c>
      <c r="B601" s="20">
        <v>4</v>
      </c>
      <c r="C601" s="21">
        <v>4.2831300000000004E-3</v>
      </c>
      <c r="D601" s="21">
        <v>0</v>
      </c>
      <c r="E601" s="21">
        <v>0</v>
      </c>
      <c r="F601" s="22">
        <v>0.78</v>
      </c>
    </row>
    <row r="602" spans="1:6" ht="15" customHeight="1" x14ac:dyDescent="0.2">
      <c r="A602" s="27" t="s">
        <v>511</v>
      </c>
      <c r="B602" s="20">
        <v>10</v>
      </c>
      <c r="C602" s="21">
        <v>4.2462070000000001E-3</v>
      </c>
      <c r="D602" s="21">
        <v>3.6923549999999994E-4</v>
      </c>
      <c r="E602" s="21">
        <v>0</v>
      </c>
      <c r="F602" s="22">
        <v>0.67</v>
      </c>
    </row>
    <row r="603" spans="1:6" ht="15" customHeight="1" x14ac:dyDescent="0.2">
      <c r="A603" s="27" t="s">
        <v>512</v>
      </c>
      <c r="B603" s="20">
        <v>1</v>
      </c>
      <c r="C603" s="21">
        <v>7.3847060000000004E-3</v>
      </c>
      <c r="D603" s="21">
        <v>0</v>
      </c>
      <c r="E603" s="21">
        <v>0</v>
      </c>
      <c r="F603" s="22">
        <v>184</v>
      </c>
    </row>
    <row r="604" spans="1:6" ht="15" customHeight="1" x14ac:dyDescent="0.2">
      <c r="A604" s="27" t="s">
        <v>513</v>
      </c>
      <c r="B604" s="20">
        <v>2</v>
      </c>
      <c r="C604" s="21">
        <v>1.9200240000000002E-3</v>
      </c>
      <c r="D604" s="21">
        <v>0</v>
      </c>
      <c r="E604" s="21">
        <v>0</v>
      </c>
      <c r="F604" s="22">
        <v>0.43499999999999994</v>
      </c>
    </row>
    <row r="605" spans="1:6" ht="15" customHeight="1" x14ac:dyDescent="0.2">
      <c r="A605" s="27" t="s">
        <v>199</v>
      </c>
      <c r="B605" s="20">
        <v>6</v>
      </c>
      <c r="C605" s="21">
        <v>3.3231179999999999E-3</v>
      </c>
      <c r="D605" s="21">
        <v>0</v>
      </c>
      <c r="E605" s="21">
        <v>0</v>
      </c>
      <c r="F605" s="22">
        <v>0.76</v>
      </c>
    </row>
    <row r="606" spans="1:6" ht="15" customHeight="1" x14ac:dyDescent="0.2">
      <c r="A606" s="27" t="s">
        <v>514</v>
      </c>
      <c r="B606" s="20">
        <v>32</v>
      </c>
      <c r="C606" s="21">
        <v>7.16317E-3</v>
      </c>
      <c r="D606" s="21">
        <v>0</v>
      </c>
      <c r="E606" s="21">
        <v>0</v>
      </c>
      <c r="F606" s="22">
        <v>0.9650000000000003</v>
      </c>
    </row>
    <row r="607" spans="1:6" ht="15" customHeight="1" x14ac:dyDescent="0.2">
      <c r="A607" s="27" t="s">
        <v>515</v>
      </c>
      <c r="B607" s="20">
        <v>39</v>
      </c>
      <c r="C607" s="21">
        <v>1.0375514000000001E-2</v>
      </c>
      <c r="D607" s="21">
        <v>0</v>
      </c>
      <c r="E607" s="21">
        <v>0</v>
      </c>
      <c r="F607" s="22">
        <v>2.04</v>
      </c>
    </row>
    <row r="608" spans="1:6" ht="15" customHeight="1" x14ac:dyDescent="0.2">
      <c r="A608" s="27" t="s">
        <v>490</v>
      </c>
      <c r="B608" s="20">
        <v>6</v>
      </c>
      <c r="C608" s="21">
        <v>1.5138650000000001E-3</v>
      </c>
      <c r="D608" s="21">
        <v>0</v>
      </c>
      <c r="E608" s="21">
        <v>0</v>
      </c>
      <c r="F608" s="22">
        <v>0.30000000000000004</v>
      </c>
    </row>
    <row r="609" spans="1:6" ht="15" customHeight="1" x14ac:dyDescent="0.2">
      <c r="A609" s="27" t="s">
        <v>516</v>
      </c>
      <c r="B609" s="20">
        <v>4</v>
      </c>
      <c r="C609" s="21">
        <v>5.169295E-3</v>
      </c>
      <c r="D609" s="21">
        <v>0</v>
      </c>
      <c r="E609" s="21">
        <v>0</v>
      </c>
      <c r="F609" s="22">
        <v>28.42</v>
      </c>
    </row>
    <row r="610" spans="1:6" ht="15" customHeight="1" x14ac:dyDescent="0.2">
      <c r="A610" s="27" t="s">
        <v>517</v>
      </c>
      <c r="B610" s="20">
        <v>8</v>
      </c>
      <c r="C610" s="21">
        <v>8.8247250000000003E-3</v>
      </c>
      <c r="D610" s="21">
        <v>0</v>
      </c>
      <c r="E610" s="21">
        <v>0</v>
      </c>
      <c r="F610" s="22">
        <v>1.9225999999999999</v>
      </c>
    </row>
    <row r="611" spans="1:6" ht="15" customHeight="1" x14ac:dyDescent="0.2">
      <c r="A611" s="27" t="s">
        <v>518</v>
      </c>
      <c r="B611" s="20">
        <v>17</v>
      </c>
      <c r="C611" s="21">
        <v>6.461619E-3</v>
      </c>
      <c r="D611" s="21">
        <v>0</v>
      </c>
      <c r="E611" s="21">
        <v>0</v>
      </c>
      <c r="F611" s="22">
        <v>1.2000000000000002</v>
      </c>
    </row>
    <row r="612" spans="1:6" ht="15" customHeight="1" x14ac:dyDescent="0.2">
      <c r="A612" s="27" t="s">
        <v>519</v>
      </c>
      <c r="B612" s="20">
        <v>6</v>
      </c>
      <c r="C612" s="21">
        <v>3.2861960000000003E-3</v>
      </c>
      <c r="D612" s="21">
        <v>0</v>
      </c>
      <c r="E612" s="21">
        <v>0</v>
      </c>
      <c r="F612" s="22">
        <v>0.57000000000000006</v>
      </c>
    </row>
    <row r="613" spans="1:6" ht="15" customHeight="1" x14ac:dyDescent="0.2">
      <c r="A613" s="27" t="s">
        <v>520</v>
      </c>
      <c r="B613" s="17">
        <v>138</v>
      </c>
      <c r="C613" s="18">
        <v>6.9736015999999998E-2</v>
      </c>
      <c r="D613" s="18">
        <v>1.0707824499999997E-3</v>
      </c>
      <c r="E613" s="18">
        <v>0</v>
      </c>
      <c r="F613" s="19">
        <v>31.355999999999995</v>
      </c>
    </row>
    <row r="614" spans="1:6" ht="15" customHeight="1" x14ac:dyDescent="0.2">
      <c r="A614" s="27" t="s">
        <v>644</v>
      </c>
      <c r="B614" s="20">
        <v>18</v>
      </c>
      <c r="C614" s="21">
        <v>6.2400800000000003E-3</v>
      </c>
      <c r="D614" s="21">
        <v>0</v>
      </c>
      <c r="E614" s="21">
        <v>0</v>
      </c>
      <c r="F614" s="22">
        <v>1.1230000000000002</v>
      </c>
    </row>
    <row r="615" spans="1:6" ht="15" customHeight="1" x14ac:dyDescent="0.2">
      <c r="A615" s="27" t="s">
        <v>340</v>
      </c>
      <c r="B615" s="20">
        <v>7</v>
      </c>
      <c r="C615" s="21">
        <v>2.3261829999999999E-3</v>
      </c>
      <c r="D615" s="21">
        <v>7.0154745E-4</v>
      </c>
      <c r="E615" s="21">
        <v>0</v>
      </c>
      <c r="F615" s="22">
        <v>0.27500000000000002</v>
      </c>
    </row>
    <row r="616" spans="1:6" ht="15" customHeight="1" x14ac:dyDescent="0.2">
      <c r="A616" s="27" t="s">
        <v>521</v>
      </c>
      <c r="B616" s="20">
        <v>4</v>
      </c>
      <c r="C616" s="21">
        <v>1.6615599999999999E-3</v>
      </c>
      <c r="D616" s="21">
        <v>0</v>
      </c>
      <c r="E616" s="21">
        <v>0</v>
      </c>
      <c r="F616" s="22">
        <v>0.23</v>
      </c>
    </row>
    <row r="617" spans="1:6" ht="15" customHeight="1" x14ac:dyDescent="0.2">
      <c r="A617" s="27" t="s">
        <v>522</v>
      </c>
      <c r="B617" s="20">
        <v>8</v>
      </c>
      <c r="C617" s="21">
        <v>2.2892590000000001E-3</v>
      </c>
      <c r="D617" s="21">
        <v>0</v>
      </c>
      <c r="E617" s="21">
        <v>0</v>
      </c>
      <c r="F617" s="22">
        <v>0.45299999999999996</v>
      </c>
    </row>
    <row r="618" spans="1:6" ht="15" customHeight="1" x14ac:dyDescent="0.2">
      <c r="A618" s="27" t="s">
        <v>523</v>
      </c>
      <c r="B618" s="20">
        <v>53</v>
      </c>
      <c r="C618" s="21">
        <v>3.2332467999999996E-2</v>
      </c>
      <c r="D618" s="21">
        <v>3.6923500000000004E-4</v>
      </c>
      <c r="E618" s="21">
        <v>0</v>
      </c>
      <c r="F618" s="22">
        <v>24.58</v>
      </c>
    </row>
    <row r="619" spans="1:6" ht="15" customHeight="1" x14ac:dyDescent="0.2">
      <c r="A619" s="27" t="s">
        <v>149</v>
      </c>
      <c r="B619" s="20">
        <v>6</v>
      </c>
      <c r="C619" s="21">
        <v>1.9938709999999999E-3</v>
      </c>
      <c r="D619" s="21">
        <v>0</v>
      </c>
      <c r="E619" s="21">
        <v>0</v>
      </c>
      <c r="F619" s="22">
        <v>0.36</v>
      </c>
    </row>
    <row r="620" spans="1:6" ht="15" customHeight="1" x14ac:dyDescent="0.2">
      <c r="A620" s="27" t="s">
        <v>524</v>
      </c>
      <c r="B620" s="20">
        <v>8</v>
      </c>
      <c r="C620" s="21">
        <v>2.4000310000000004E-3</v>
      </c>
      <c r="D620" s="21">
        <v>0</v>
      </c>
      <c r="E620" s="21">
        <v>0</v>
      </c>
      <c r="F620" s="22">
        <v>0.46000000000000008</v>
      </c>
    </row>
    <row r="621" spans="1:6" ht="15" customHeight="1" x14ac:dyDescent="0.2">
      <c r="A621" s="27" t="s">
        <v>525</v>
      </c>
      <c r="B621" s="20">
        <v>21</v>
      </c>
      <c r="C621" s="21">
        <v>1.3514016E-2</v>
      </c>
      <c r="D621" s="21">
        <v>0</v>
      </c>
      <c r="E621" s="21">
        <v>0</v>
      </c>
      <c r="F621" s="22">
        <v>2.6649999999999996</v>
      </c>
    </row>
    <row r="622" spans="1:6" ht="15" customHeight="1" x14ac:dyDescent="0.2">
      <c r="A622" s="27" t="s">
        <v>526</v>
      </c>
      <c r="B622" s="20">
        <v>10</v>
      </c>
      <c r="C622" s="21">
        <v>5.9816119999999999E-3</v>
      </c>
      <c r="D622" s="21">
        <v>0</v>
      </c>
      <c r="E622" s="21">
        <v>0</v>
      </c>
      <c r="F622" s="22">
        <v>1.0100000000000002</v>
      </c>
    </row>
    <row r="623" spans="1:6" ht="15" customHeight="1" x14ac:dyDescent="0.2">
      <c r="A623" s="27" t="s">
        <v>527</v>
      </c>
      <c r="B623" s="20">
        <v>1</v>
      </c>
      <c r="C623" s="21">
        <v>1.47694E-4</v>
      </c>
      <c r="D623" s="21">
        <v>0</v>
      </c>
      <c r="E623" s="21">
        <v>0</v>
      </c>
      <c r="F623" s="22">
        <v>0.03</v>
      </c>
    </row>
    <row r="624" spans="1:6" ht="15" customHeight="1" x14ac:dyDescent="0.2">
      <c r="A624" s="27" t="s">
        <v>528</v>
      </c>
      <c r="B624" s="20">
        <v>2</v>
      </c>
      <c r="C624" s="21">
        <v>8.4924199999999994E-4</v>
      </c>
      <c r="D624" s="21">
        <v>0</v>
      </c>
      <c r="E624" s="21">
        <v>0</v>
      </c>
      <c r="F624" s="22">
        <v>0.16999999999999998</v>
      </c>
    </row>
    <row r="625" spans="1:6" ht="15" customHeight="1" x14ac:dyDescent="0.2">
      <c r="A625" s="27" t="s">
        <v>529</v>
      </c>
      <c r="B625" s="17">
        <v>89</v>
      </c>
      <c r="C625" s="18">
        <v>3.0018836E-2</v>
      </c>
      <c r="D625" s="18">
        <v>1.1077050000000002E-4</v>
      </c>
      <c r="E625" s="18">
        <v>0</v>
      </c>
      <c r="F625" s="19">
        <v>4.7199999999999989</v>
      </c>
    </row>
    <row r="626" spans="1:6" ht="15" customHeight="1" x14ac:dyDescent="0.2">
      <c r="A626" s="27" t="s">
        <v>645</v>
      </c>
      <c r="B626" s="20">
        <v>33</v>
      </c>
      <c r="C626" s="21">
        <v>1.1003215000000002E-2</v>
      </c>
      <c r="D626" s="21">
        <v>0</v>
      </c>
      <c r="E626" s="21">
        <v>0</v>
      </c>
      <c r="F626" s="22">
        <v>1.63</v>
      </c>
    </row>
    <row r="627" spans="1:6" ht="15" customHeight="1" x14ac:dyDescent="0.2">
      <c r="A627" s="27" t="s">
        <v>530</v>
      </c>
      <c r="B627" s="20">
        <v>14</v>
      </c>
      <c r="C627" s="21">
        <v>1.8092540000000002E-3</v>
      </c>
      <c r="D627" s="21">
        <v>0</v>
      </c>
      <c r="E627" s="21">
        <v>0</v>
      </c>
      <c r="F627" s="22">
        <v>0.315</v>
      </c>
    </row>
    <row r="628" spans="1:6" ht="15" customHeight="1" x14ac:dyDescent="0.2">
      <c r="A628" s="27" t="s">
        <v>422</v>
      </c>
      <c r="B628" s="20">
        <v>19</v>
      </c>
      <c r="C628" s="21">
        <v>6.9416240000000004E-3</v>
      </c>
      <c r="D628" s="21">
        <v>0</v>
      </c>
      <c r="E628" s="21">
        <v>0</v>
      </c>
      <c r="F628" s="22">
        <v>0.96500000000000008</v>
      </c>
    </row>
    <row r="629" spans="1:6" ht="15" customHeight="1" x14ac:dyDescent="0.2">
      <c r="A629" s="27" t="s">
        <v>531</v>
      </c>
      <c r="B629" s="20">
        <v>15</v>
      </c>
      <c r="C629" s="21">
        <v>7.495477999999999E-3</v>
      </c>
      <c r="D629" s="21">
        <v>0</v>
      </c>
      <c r="E629" s="21">
        <v>0</v>
      </c>
      <c r="F629" s="22">
        <v>1.31</v>
      </c>
    </row>
    <row r="630" spans="1:6" ht="15" customHeight="1" x14ac:dyDescent="0.2">
      <c r="A630" s="27" t="s">
        <v>532</v>
      </c>
      <c r="B630" s="20">
        <v>8</v>
      </c>
      <c r="C630" s="21">
        <v>2.7692649999999999E-3</v>
      </c>
      <c r="D630" s="21">
        <v>1.1077050000000001E-4</v>
      </c>
      <c r="E630" s="21">
        <v>0</v>
      </c>
      <c r="F630" s="22">
        <v>0.5</v>
      </c>
    </row>
    <row r="631" spans="1:6" ht="21" customHeight="1" x14ac:dyDescent="0.2">
      <c r="A631" s="27" t="s">
        <v>14</v>
      </c>
      <c r="B631" s="17">
        <f>SUM(B632)</f>
        <v>10</v>
      </c>
      <c r="C631" s="18">
        <f t="shared" ref="C631:F631" si="11">SUM(C632)</f>
        <v>9.1201130000000009E-3</v>
      </c>
      <c r="D631" s="18">
        <f t="shared" si="11"/>
        <v>3.69235E-5</v>
      </c>
      <c r="E631" s="18">
        <f t="shared" si="11"/>
        <v>0</v>
      </c>
      <c r="F631" s="19">
        <f t="shared" si="11"/>
        <v>1.2624000000000002</v>
      </c>
    </row>
    <row r="632" spans="1:6" ht="15" customHeight="1" x14ac:dyDescent="0.2">
      <c r="A632" s="27" t="s">
        <v>533</v>
      </c>
      <c r="B632" s="17">
        <v>10</v>
      </c>
      <c r="C632" s="18">
        <v>9.1201130000000009E-3</v>
      </c>
      <c r="D632" s="18">
        <v>3.69235E-5</v>
      </c>
      <c r="E632" s="18">
        <v>0</v>
      </c>
      <c r="F632" s="19">
        <v>1.2624000000000002</v>
      </c>
    </row>
    <row r="633" spans="1:6" ht="15" customHeight="1" x14ac:dyDescent="0.2">
      <c r="A633" s="27" t="s">
        <v>534</v>
      </c>
      <c r="B633" s="20">
        <v>2</v>
      </c>
      <c r="C633" s="21">
        <v>3.3231199999999997E-4</v>
      </c>
      <c r="D633" s="21">
        <v>3.69235E-5</v>
      </c>
      <c r="E633" s="21">
        <v>0</v>
      </c>
      <c r="F633" s="22">
        <v>0.06</v>
      </c>
    </row>
    <row r="634" spans="1:6" ht="15" customHeight="1" x14ac:dyDescent="0.2">
      <c r="A634" s="27" t="s">
        <v>535</v>
      </c>
      <c r="B634" s="20">
        <v>8</v>
      </c>
      <c r="C634" s="21">
        <v>8.7878009999999996E-3</v>
      </c>
      <c r="D634" s="21">
        <v>0</v>
      </c>
      <c r="E634" s="21">
        <v>0</v>
      </c>
      <c r="F634" s="22">
        <v>1.2023999999999999</v>
      </c>
    </row>
    <row r="635" spans="1:6" ht="21" customHeight="1" x14ac:dyDescent="0.2">
      <c r="A635" s="27" t="s">
        <v>15</v>
      </c>
      <c r="B635" s="17">
        <f>SUM(B636+B640)</f>
        <v>146</v>
      </c>
      <c r="C635" s="18">
        <f t="shared" ref="C635:F635" si="12">SUM(C636+C640)</f>
        <v>9.0517612679999999</v>
      </c>
      <c r="D635" s="18">
        <f t="shared" si="12"/>
        <v>0.12520621874999999</v>
      </c>
      <c r="E635" s="18">
        <f t="shared" si="12"/>
        <v>0</v>
      </c>
      <c r="F635" s="19">
        <f t="shared" si="12"/>
        <v>1539.1722</v>
      </c>
    </row>
    <row r="636" spans="1:6" ht="15" customHeight="1" x14ac:dyDescent="0.2">
      <c r="A636" s="27" t="s">
        <v>536</v>
      </c>
      <c r="B636" s="17">
        <v>132</v>
      </c>
      <c r="C636" s="18">
        <v>8.2988443089999997</v>
      </c>
      <c r="D636" s="18">
        <v>5.0954482499999988E-3</v>
      </c>
      <c r="E636" s="18">
        <v>0</v>
      </c>
      <c r="F636" s="19">
        <v>1451.7920999999999</v>
      </c>
    </row>
    <row r="637" spans="1:6" ht="15" customHeight="1" x14ac:dyDescent="0.2">
      <c r="A637" s="27" t="s">
        <v>646</v>
      </c>
      <c r="B637" s="20">
        <v>22</v>
      </c>
      <c r="C637" s="21">
        <v>0.495729427</v>
      </c>
      <c r="D637" s="21">
        <v>2.9538899999999996E-4</v>
      </c>
      <c r="E637" s="21">
        <v>0</v>
      </c>
      <c r="F637" s="22">
        <v>69.827500000000015</v>
      </c>
    </row>
    <row r="638" spans="1:6" ht="15" customHeight="1" x14ac:dyDescent="0.2">
      <c r="A638" s="27" t="s">
        <v>537</v>
      </c>
      <c r="B638" s="20">
        <v>47</v>
      </c>
      <c r="C638" s="21">
        <v>5.9410958949999992</v>
      </c>
      <c r="D638" s="21">
        <v>3.6923532500000005E-3</v>
      </c>
      <c r="E638" s="21">
        <v>0</v>
      </c>
      <c r="F638" s="22">
        <v>1040.54</v>
      </c>
    </row>
    <row r="639" spans="1:6" ht="15" customHeight="1" x14ac:dyDescent="0.2">
      <c r="A639" s="27" t="s">
        <v>538</v>
      </c>
      <c r="B639" s="20">
        <v>63</v>
      </c>
      <c r="C639" s="21">
        <v>1.8620189869999997</v>
      </c>
      <c r="D639" s="21">
        <v>1.1077060000000002E-3</v>
      </c>
      <c r="E639" s="21">
        <v>0</v>
      </c>
      <c r="F639" s="22">
        <v>341.42460000000005</v>
      </c>
    </row>
    <row r="640" spans="1:6" ht="15" customHeight="1" x14ac:dyDescent="0.2">
      <c r="A640" s="27" t="s">
        <v>539</v>
      </c>
      <c r="B640" s="17">
        <v>14</v>
      </c>
      <c r="C640" s="18">
        <v>0.75291695900000011</v>
      </c>
      <c r="D640" s="18">
        <v>0.12011077049999999</v>
      </c>
      <c r="E640" s="18">
        <v>0</v>
      </c>
      <c r="F640" s="19">
        <v>87.380099999999999</v>
      </c>
    </row>
    <row r="641" spans="1:6" ht="15" customHeight="1" x14ac:dyDescent="0.2">
      <c r="A641" s="27" t="s">
        <v>540</v>
      </c>
      <c r="B641" s="20">
        <v>11</v>
      </c>
      <c r="C641" s="21">
        <v>0.75225233499999999</v>
      </c>
      <c r="D641" s="21">
        <v>0.12011077049999999</v>
      </c>
      <c r="E641" s="21">
        <v>0</v>
      </c>
      <c r="F641" s="22">
        <v>87.307599999999994</v>
      </c>
    </row>
    <row r="642" spans="1:6" ht="15" customHeight="1" x14ac:dyDescent="0.2">
      <c r="A642" s="27" t="s">
        <v>541</v>
      </c>
      <c r="B642" s="20">
        <v>3</v>
      </c>
      <c r="C642" s="21">
        <v>6.6462399999999994E-4</v>
      </c>
      <c r="D642" s="21">
        <v>0</v>
      </c>
      <c r="E642" s="21">
        <v>0</v>
      </c>
      <c r="F642" s="22">
        <v>7.2500000000000009E-2</v>
      </c>
    </row>
    <row r="643" spans="1:6" ht="21" customHeight="1" x14ac:dyDescent="0.2">
      <c r="A643" s="27" t="s">
        <v>16</v>
      </c>
      <c r="B643" s="17">
        <f>SUM(B644+B652+B658+B667+B672+B682+B685+B688+B691)</f>
        <v>424</v>
      </c>
      <c r="C643" s="18">
        <f t="shared" ref="C643:F643" si="13">SUM(C644+C652+C658+C667+C672+C682+C685+C688+C691)</f>
        <v>1.3683233469999996</v>
      </c>
      <c r="D643" s="18">
        <f t="shared" si="13"/>
        <v>3.0277298499999995E-3</v>
      </c>
      <c r="E643" s="18">
        <f t="shared" si="13"/>
        <v>0</v>
      </c>
      <c r="F643" s="19">
        <f t="shared" si="13"/>
        <v>58.006499999999996</v>
      </c>
    </row>
    <row r="644" spans="1:6" ht="15" customHeight="1" x14ac:dyDescent="0.2">
      <c r="A644" s="27" t="s">
        <v>542</v>
      </c>
      <c r="B644" s="17">
        <v>73</v>
      </c>
      <c r="C644" s="18">
        <v>7.2326928999999984E-2</v>
      </c>
      <c r="D644" s="18">
        <v>1.8461764999999999E-4</v>
      </c>
      <c r="E644" s="18">
        <v>0</v>
      </c>
      <c r="F644" s="19">
        <v>9.7449999999999992</v>
      </c>
    </row>
    <row r="645" spans="1:6" ht="15" customHeight="1" x14ac:dyDescent="0.2">
      <c r="A645" s="27" t="s">
        <v>647</v>
      </c>
      <c r="B645" s="20">
        <v>6</v>
      </c>
      <c r="C645" s="21">
        <v>7.9016369999999995E-3</v>
      </c>
      <c r="D645" s="21">
        <v>1.8461765000000002E-4</v>
      </c>
      <c r="E645" s="21">
        <v>0</v>
      </c>
      <c r="F645" s="22">
        <v>1.41</v>
      </c>
    </row>
    <row r="646" spans="1:6" ht="15" customHeight="1" x14ac:dyDescent="0.2">
      <c r="A646" s="27" t="s">
        <v>543</v>
      </c>
      <c r="B646" s="20">
        <v>4</v>
      </c>
      <c r="C646" s="21">
        <v>4.8000589999999997E-3</v>
      </c>
      <c r="D646" s="21">
        <v>0</v>
      </c>
      <c r="E646" s="21">
        <v>0</v>
      </c>
      <c r="F646" s="22">
        <v>0.57000000000000006</v>
      </c>
    </row>
    <row r="647" spans="1:6" ht="15" customHeight="1" x14ac:dyDescent="0.2">
      <c r="A647" s="27" t="s">
        <v>544</v>
      </c>
      <c r="B647" s="20">
        <v>1</v>
      </c>
      <c r="C647" s="21">
        <v>9.2308799999999997E-4</v>
      </c>
      <c r="D647" s="21">
        <v>0</v>
      </c>
      <c r="E647" s="21">
        <v>0</v>
      </c>
      <c r="F647" s="22">
        <v>0</v>
      </c>
    </row>
    <row r="648" spans="1:6" ht="15" customHeight="1" x14ac:dyDescent="0.2">
      <c r="A648" s="27" t="s">
        <v>545</v>
      </c>
      <c r="B648" s="20">
        <v>10</v>
      </c>
      <c r="C648" s="21">
        <v>7.2370129999999987E-3</v>
      </c>
      <c r="D648" s="21">
        <v>0</v>
      </c>
      <c r="E648" s="21">
        <v>0</v>
      </c>
      <c r="F648" s="22">
        <v>0.65</v>
      </c>
    </row>
    <row r="649" spans="1:6" ht="15" customHeight="1" x14ac:dyDescent="0.2">
      <c r="A649" s="27" t="s">
        <v>546</v>
      </c>
      <c r="B649" s="20">
        <v>35</v>
      </c>
      <c r="C649" s="21">
        <v>2.4517229000000001E-2</v>
      </c>
      <c r="D649" s="21">
        <v>0</v>
      </c>
      <c r="E649" s="21">
        <v>0</v>
      </c>
      <c r="F649" s="22">
        <v>3.9500000000000006</v>
      </c>
    </row>
    <row r="650" spans="1:6" ht="15" customHeight="1" x14ac:dyDescent="0.2">
      <c r="A650" s="27" t="s">
        <v>547</v>
      </c>
      <c r="B650" s="20">
        <v>16</v>
      </c>
      <c r="C650" s="21">
        <v>2.6874056000000004E-2</v>
      </c>
      <c r="D650" s="21">
        <v>0</v>
      </c>
      <c r="E650" s="21">
        <v>0</v>
      </c>
      <c r="F650" s="22">
        <v>3.1650000000000005</v>
      </c>
    </row>
    <row r="651" spans="1:6" ht="15" customHeight="1" x14ac:dyDescent="0.2">
      <c r="A651" s="27" t="s">
        <v>548</v>
      </c>
      <c r="B651" s="20">
        <v>1</v>
      </c>
      <c r="C651" s="21">
        <v>7.3847E-5</v>
      </c>
      <c r="D651" s="21">
        <v>0</v>
      </c>
      <c r="E651" s="21">
        <v>0</v>
      </c>
      <c r="F651" s="22">
        <v>0</v>
      </c>
    </row>
    <row r="652" spans="1:6" ht="15" customHeight="1" x14ac:dyDescent="0.2">
      <c r="A652" s="27" t="s">
        <v>549</v>
      </c>
      <c r="B652" s="17">
        <v>51</v>
      </c>
      <c r="C652" s="18">
        <v>4.2123476E-2</v>
      </c>
      <c r="D652" s="18">
        <v>5.5385300000000009E-4</v>
      </c>
      <c r="E652" s="18">
        <v>0</v>
      </c>
      <c r="F652" s="19">
        <v>11.837499999999999</v>
      </c>
    </row>
    <row r="653" spans="1:6" ht="15" customHeight="1" x14ac:dyDescent="0.2">
      <c r="A653" s="27" t="s">
        <v>648</v>
      </c>
      <c r="B653" s="20">
        <v>6</v>
      </c>
      <c r="C653" s="21">
        <v>4.9108299999999997E-3</v>
      </c>
      <c r="D653" s="21">
        <v>5.1692899999999996E-4</v>
      </c>
      <c r="E653" s="21">
        <v>0</v>
      </c>
      <c r="F653" s="22">
        <v>0.73</v>
      </c>
    </row>
    <row r="654" spans="1:6" ht="15" customHeight="1" x14ac:dyDescent="0.2">
      <c r="A654" s="27" t="s">
        <v>550</v>
      </c>
      <c r="B654" s="20">
        <v>17</v>
      </c>
      <c r="C654" s="21">
        <v>1.7384708999999998E-2</v>
      </c>
      <c r="D654" s="21">
        <v>3.6924000000000001E-5</v>
      </c>
      <c r="E654" s="21">
        <v>0</v>
      </c>
      <c r="F654" s="22">
        <v>2.3799999999999994</v>
      </c>
    </row>
    <row r="655" spans="1:6" ht="15" customHeight="1" x14ac:dyDescent="0.2">
      <c r="A655" s="27" t="s">
        <v>551</v>
      </c>
      <c r="B655" s="20">
        <v>2</v>
      </c>
      <c r="C655" s="21">
        <v>1.2184769999999999E-3</v>
      </c>
      <c r="D655" s="21">
        <v>0</v>
      </c>
      <c r="E655" s="21">
        <v>0</v>
      </c>
      <c r="F655" s="22">
        <v>0.22</v>
      </c>
    </row>
    <row r="656" spans="1:6" ht="15" customHeight="1" x14ac:dyDescent="0.2">
      <c r="A656" s="27" t="s">
        <v>552</v>
      </c>
      <c r="B656" s="20">
        <v>16</v>
      </c>
      <c r="C656" s="21">
        <v>1.4252483000000002E-2</v>
      </c>
      <c r="D656" s="21">
        <v>0</v>
      </c>
      <c r="E656" s="21">
        <v>0</v>
      </c>
      <c r="F656" s="22">
        <v>1.8574999999999997</v>
      </c>
    </row>
    <row r="657" spans="1:6" ht="15" customHeight="1" x14ac:dyDescent="0.2">
      <c r="A657" s="27" t="s">
        <v>553</v>
      </c>
      <c r="B657" s="20">
        <v>10</v>
      </c>
      <c r="C657" s="21">
        <v>4.3569769999999997E-3</v>
      </c>
      <c r="D657" s="21">
        <v>0</v>
      </c>
      <c r="E657" s="21">
        <v>0</v>
      </c>
      <c r="F657" s="22">
        <v>6.65</v>
      </c>
    </row>
    <row r="658" spans="1:6" ht="15" customHeight="1" x14ac:dyDescent="0.2">
      <c r="A658" s="27" t="s">
        <v>554</v>
      </c>
      <c r="B658" s="17">
        <v>52</v>
      </c>
      <c r="C658" s="18">
        <v>4.1649747999999993E-2</v>
      </c>
      <c r="D658" s="18">
        <v>6.277003333333334E-4</v>
      </c>
      <c r="E658" s="18">
        <v>0</v>
      </c>
      <c r="F658" s="19">
        <v>5.375</v>
      </c>
    </row>
    <row r="659" spans="1:6" ht="15" customHeight="1" x14ac:dyDescent="0.2">
      <c r="A659" s="27" t="s">
        <v>649</v>
      </c>
      <c r="B659" s="20">
        <v>6</v>
      </c>
      <c r="C659" s="21">
        <v>8.9724180000000011E-3</v>
      </c>
      <c r="D659" s="21">
        <v>0</v>
      </c>
      <c r="E659" s="21">
        <v>0</v>
      </c>
      <c r="F659" s="22">
        <v>0.26249999999999996</v>
      </c>
    </row>
    <row r="660" spans="1:6" ht="15" customHeight="1" x14ac:dyDescent="0.2">
      <c r="A660" s="27" t="s">
        <v>555</v>
      </c>
      <c r="B660" s="20">
        <v>6</v>
      </c>
      <c r="C660" s="21">
        <v>3.3600419999999997E-3</v>
      </c>
      <c r="D660" s="21">
        <v>0</v>
      </c>
      <c r="E660" s="21">
        <v>0</v>
      </c>
      <c r="F660" s="22">
        <v>0.63500000000000023</v>
      </c>
    </row>
    <row r="661" spans="1:6" ht="15" customHeight="1" x14ac:dyDescent="0.2">
      <c r="A661" s="27" t="s">
        <v>556</v>
      </c>
      <c r="B661" s="20">
        <v>5</v>
      </c>
      <c r="C661" s="21">
        <v>6.7570070000000006E-3</v>
      </c>
      <c r="D661" s="21">
        <v>0</v>
      </c>
      <c r="E661" s="21">
        <v>0</v>
      </c>
      <c r="F661" s="22">
        <v>1.2</v>
      </c>
    </row>
    <row r="662" spans="1:6" ht="15" customHeight="1" x14ac:dyDescent="0.2">
      <c r="A662" s="27" t="s">
        <v>557</v>
      </c>
      <c r="B662" s="20">
        <v>17</v>
      </c>
      <c r="C662" s="21">
        <v>8.0493309999999998E-3</v>
      </c>
      <c r="D662" s="21">
        <v>1.84618E-4</v>
      </c>
      <c r="E662" s="21">
        <v>0</v>
      </c>
      <c r="F662" s="22">
        <v>1.1700000000000002</v>
      </c>
    </row>
    <row r="663" spans="1:6" ht="15" customHeight="1" x14ac:dyDescent="0.2">
      <c r="A663" s="27" t="s">
        <v>558</v>
      </c>
      <c r="B663" s="20">
        <v>1</v>
      </c>
      <c r="C663" s="21">
        <v>1.8461770000000001E-3</v>
      </c>
      <c r="D663" s="21">
        <v>0</v>
      </c>
      <c r="E663" s="21">
        <v>0</v>
      </c>
      <c r="F663" s="22">
        <v>0.41</v>
      </c>
    </row>
    <row r="664" spans="1:6" ht="15" customHeight="1" x14ac:dyDescent="0.2">
      <c r="A664" s="27" t="s">
        <v>559</v>
      </c>
      <c r="B664" s="20">
        <v>14</v>
      </c>
      <c r="C664" s="21">
        <v>7.3108610000000018E-3</v>
      </c>
      <c r="D664" s="21">
        <v>7.3847E-5</v>
      </c>
      <c r="E664" s="21">
        <v>0</v>
      </c>
      <c r="F664" s="22">
        <v>0.84749999999999992</v>
      </c>
    </row>
    <row r="665" spans="1:6" ht="15" customHeight="1" x14ac:dyDescent="0.2">
      <c r="A665" s="27" t="s">
        <v>560</v>
      </c>
      <c r="B665" s="20">
        <v>2</v>
      </c>
      <c r="C665" s="21">
        <v>4.8000590000000006E-3</v>
      </c>
      <c r="D665" s="21">
        <v>3.692353333333333E-4</v>
      </c>
      <c r="E665" s="21">
        <v>0</v>
      </c>
      <c r="F665" s="22">
        <v>0.85000000000000009</v>
      </c>
    </row>
    <row r="666" spans="1:6" ht="15" customHeight="1" x14ac:dyDescent="0.2">
      <c r="A666" s="27" t="s">
        <v>561</v>
      </c>
      <c r="B666" s="20">
        <v>1</v>
      </c>
      <c r="C666" s="21">
        <v>5.5385299999999998E-4</v>
      </c>
      <c r="D666" s="21">
        <v>0</v>
      </c>
      <c r="E666" s="21">
        <v>0</v>
      </c>
      <c r="F666" s="22">
        <v>0</v>
      </c>
    </row>
    <row r="667" spans="1:6" ht="15" customHeight="1" x14ac:dyDescent="0.2">
      <c r="A667" s="27" t="s">
        <v>562</v>
      </c>
      <c r="B667" s="17">
        <v>28</v>
      </c>
      <c r="C667" s="18">
        <v>1.9526276000000002E-2</v>
      </c>
      <c r="D667" s="18">
        <v>0</v>
      </c>
      <c r="E667" s="18">
        <v>0</v>
      </c>
      <c r="F667" s="19">
        <v>1.1400000000000001</v>
      </c>
    </row>
    <row r="668" spans="1:6" ht="15" customHeight="1" x14ac:dyDescent="0.2">
      <c r="A668" s="27" t="s">
        <v>650</v>
      </c>
      <c r="B668" s="20">
        <v>8</v>
      </c>
      <c r="C668" s="21">
        <v>3.5077380000000003E-3</v>
      </c>
      <c r="D668" s="21">
        <v>0</v>
      </c>
      <c r="E668" s="21">
        <v>0</v>
      </c>
      <c r="F668" s="22">
        <v>0.14499999999999999</v>
      </c>
    </row>
    <row r="669" spans="1:6" ht="15" customHeight="1" x14ac:dyDescent="0.2">
      <c r="A669" s="27" t="s">
        <v>563</v>
      </c>
      <c r="B669" s="20">
        <v>3</v>
      </c>
      <c r="C669" s="21">
        <v>1.1107706000000002E-2</v>
      </c>
      <c r="D669" s="21">
        <v>0</v>
      </c>
      <c r="E669" s="21">
        <v>0</v>
      </c>
      <c r="F669" s="22">
        <v>0.13</v>
      </c>
    </row>
    <row r="670" spans="1:6" ht="15" customHeight="1" x14ac:dyDescent="0.2">
      <c r="A670" s="27" t="s">
        <v>564</v>
      </c>
      <c r="B670" s="20">
        <v>11</v>
      </c>
      <c r="C670" s="21">
        <v>4.2462070000000001E-3</v>
      </c>
      <c r="D670" s="21">
        <v>0</v>
      </c>
      <c r="E670" s="21">
        <v>0</v>
      </c>
      <c r="F670" s="22">
        <v>0.74</v>
      </c>
    </row>
    <row r="671" spans="1:6" ht="15" customHeight="1" x14ac:dyDescent="0.2">
      <c r="A671" s="27" t="s">
        <v>565</v>
      </c>
      <c r="B671" s="20">
        <v>6</v>
      </c>
      <c r="C671" s="21">
        <v>6.6462500000000007E-4</v>
      </c>
      <c r="D671" s="21">
        <v>0</v>
      </c>
      <c r="E671" s="21">
        <v>0</v>
      </c>
      <c r="F671" s="22">
        <v>0.125</v>
      </c>
    </row>
    <row r="672" spans="1:6" ht="15" customHeight="1" x14ac:dyDescent="0.2">
      <c r="A672" s="27" t="s">
        <v>566</v>
      </c>
      <c r="B672" s="17">
        <v>119</v>
      </c>
      <c r="C672" s="18">
        <v>0.16622273299999993</v>
      </c>
      <c r="D672" s="18">
        <v>1.2184762666666664E-3</v>
      </c>
      <c r="E672" s="18">
        <v>0</v>
      </c>
      <c r="F672" s="19">
        <v>23.989000000000008</v>
      </c>
    </row>
    <row r="673" spans="1:6" ht="15" customHeight="1" x14ac:dyDescent="0.2">
      <c r="A673" s="27" t="s">
        <v>651</v>
      </c>
      <c r="B673" s="20">
        <v>15</v>
      </c>
      <c r="C673" s="21">
        <v>5.7600720000000006E-3</v>
      </c>
      <c r="D673" s="21">
        <v>2.9538816666666669E-4</v>
      </c>
      <c r="E673" s="21">
        <v>0</v>
      </c>
      <c r="F673" s="22">
        <v>1.02</v>
      </c>
    </row>
    <row r="674" spans="1:6" ht="15" customHeight="1" x14ac:dyDescent="0.2">
      <c r="A674" s="27" t="s">
        <v>567</v>
      </c>
      <c r="B674" s="20">
        <v>11</v>
      </c>
      <c r="C674" s="21">
        <v>6.2770000000000005E-3</v>
      </c>
      <c r="D674" s="21">
        <v>2.95388E-4</v>
      </c>
      <c r="E674" s="21">
        <v>0</v>
      </c>
      <c r="F674" s="22">
        <v>0.91999999999999993</v>
      </c>
    </row>
    <row r="675" spans="1:6" ht="15" customHeight="1" x14ac:dyDescent="0.2">
      <c r="A675" s="27" t="s">
        <v>568</v>
      </c>
      <c r="B675" s="20">
        <v>18</v>
      </c>
      <c r="C675" s="21">
        <v>8.6770340000000001E-3</v>
      </c>
      <c r="D675" s="21">
        <v>0</v>
      </c>
      <c r="E675" s="21">
        <v>0</v>
      </c>
      <c r="F675" s="22">
        <v>0.7</v>
      </c>
    </row>
    <row r="676" spans="1:6" ht="15" customHeight="1" x14ac:dyDescent="0.2">
      <c r="A676" s="27" t="s">
        <v>569</v>
      </c>
      <c r="B676" s="20">
        <v>16</v>
      </c>
      <c r="C676" s="21">
        <v>1.1409372000000001E-2</v>
      </c>
      <c r="D676" s="21">
        <v>0</v>
      </c>
      <c r="E676" s="21">
        <v>0</v>
      </c>
      <c r="F676" s="22">
        <v>1.5699999999999998</v>
      </c>
    </row>
    <row r="677" spans="1:6" ht="15" customHeight="1" x14ac:dyDescent="0.2">
      <c r="A677" s="27" t="s">
        <v>570</v>
      </c>
      <c r="B677" s="20">
        <v>3</v>
      </c>
      <c r="C677" s="21">
        <v>1.5507890000000001E-3</v>
      </c>
      <c r="D677" s="21">
        <v>0</v>
      </c>
      <c r="E677" s="21">
        <v>0</v>
      </c>
      <c r="F677" s="22">
        <v>0.29500000000000004</v>
      </c>
    </row>
    <row r="678" spans="1:6" ht="15" customHeight="1" x14ac:dyDescent="0.2">
      <c r="A678" s="27" t="s">
        <v>571</v>
      </c>
      <c r="B678" s="20">
        <v>18</v>
      </c>
      <c r="C678" s="21">
        <v>2.5698780000000004E-2</v>
      </c>
      <c r="D678" s="21">
        <v>7.3847099999999993E-5</v>
      </c>
      <c r="E678" s="21">
        <v>0</v>
      </c>
      <c r="F678" s="22">
        <v>4.0460000000000003</v>
      </c>
    </row>
    <row r="679" spans="1:6" ht="15" customHeight="1" x14ac:dyDescent="0.2">
      <c r="A679" s="27" t="s">
        <v>572</v>
      </c>
      <c r="B679" s="20">
        <v>9</v>
      </c>
      <c r="C679" s="21">
        <v>2.7692649999999999E-3</v>
      </c>
      <c r="D679" s="21">
        <v>0</v>
      </c>
      <c r="E679" s="21">
        <v>0</v>
      </c>
      <c r="F679" s="22">
        <v>0.65</v>
      </c>
    </row>
    <row r="680" spans="1:6" ht="15" customHeight="1" x14ac:dyDescent="0.2">
      <c r="A680" s="27" t="s">
        <v>573</v>
      </c>
      <c r="B680" s="20">
        <v>19</v>
      </c>
      <c r="C680" s="21">
        <v>4.8615737000000006E-2</v>
      </c>
      <c r="D680" s="21">
        <v>0</v>
      </c>
      <c r="E680" s="21">
        <v>0</v>
      </c>
      <c r="F680" s="22">
        <v>6.8080000000000007</v>
      </c>
    </row>
    <row r="681" spans="1:6" ht="15" customHeight="1" x14ac:dyDescent="0.2">
      <c r="A681" s="27" t="s">
        <v>574</v>
      </c>
      <c r="B681" s="20">
        <v>10</v>
      </c>
      <c r="C681" s="21">
        <v>5.5464684E-2</v>
      </c>
      <c r="D681" s="21">
        <v>5.5385299999999998E-4</v>
      </c>
      <c r="E681" s="21">
        <v>0</v>
      </c>
      <c r="F681" s="22">
        <v>7.9799999999999986</v>
      </c>
    </row>
    <row r="682" spans="1:6" ht="15" customHeight="1" x14ac:dyDescent="0.2">
      <c r="A682" s="27" t="s">
        <v>575</v>
      </c>
      <c r="B682" s="17">
        <v>7</v>
      </c>
      <c r="C682" s="18">
        <v>1.0338600000000002E-3</v>
      </c>
      <c r="D682" s="18">
        <v>1.47694E-4</v>
      </c>
      <c r="E682" s="18">
        <v>0</v>
      </c>
      <c r="F682" s="19">
        <v>0.16800000000000001</v>
      </c>
    </row>
    <row r="683" spans="1:6" ht="15" customHeight="1" x14ac:dyDescent="0.2">
      <c r="A683" s="27" t="s">
        <v>652</v>
      </c>
      <c r="B683" s="20">
        <v>1</v>
      </c>
      <c r="C683" s="21">
        <v>3.6924000000000001E-5</v>
      </c>
      <c r="D683" s="21">
        <v>0</v>
      </c>
      <c r="E683" s="21">
        <v>0</v>
      </c>
      <c r="F683" s="22">
        <v>0</v>
      </c>
    </row>
    <row r="684" spans="1:6" ht="15" customHeight="1" x14ac:dyDescent="0.2">
      <c r="A684" s="27" t="s">
        <v>576</v>
      </c>
      <c r="B684" s="20">
        <v>6</v>
      </c>
      <c r="C684" s="21">
        <v>9.9693600000000013E-4</v>
      </c>
      <c r="D684" s="21">
        <v>1.4769400000000003E-4</v>
      </c>
      <c r="E684" s="21">
        <v>0</v>
      </c>
      <c r="F684" s="22">
        <v>0.16800000000000001</v>
      </c>
    </row>
    <row r="685" spans="1:6" ht="15" customHeight="1" x14ac:dyDescent="0.2">
      <c r="A685" s="27" t="s">
        <v>577</v>
      </c>
      <c r="B685" s="17">
        <v>17</v>
      </c>
      <c r="C685" s="18">
        <v>3.1385030000000004E-3</v>
      </c>
      <c r="D685" s="18">
        <v>0</v>
      </c>
      <c r="E685" s="18">
        <v>0</v>
      </c>
      <c r="F685" s="19">
        <v>0.37</v>
      </c>
    </row>
    <row r="686" spans="1:6" ht="15" customHeight="1" x14ac:dyDescent="0.2">
      <c r="A686" s="27" t="s">
        <v>578</v>
      </c>
      <c r="B686" s="20">
        <v>2</v>
      </c>
      <c r="C686" s="21">
        <v>2.5846499999999999E-4</v>
      </c>
      <c r="D686" s="21">
        <v>0</v>
      </c>
      <c r="E686" s="21">
        <v>0</v>
      </c>
      <c r="F686" s="22">
        <v>0.02</v>
      </c>
    </row>
    <row r="687" spans="1:6" ht="15" customHeight="1" x14ac:dyDescent="0.2">
      <c r="A687" s="27" t="s">
        <v>579</v>
      </c>
      <c r="B687" s="20">
        <v>15</v>
      </c>
      <c r="C687" s="21">
        <v>2.8800380000000006E-3</v>
      </c>
      <c r="D687" s="21">
        <v>0</v>
      </c>
      <c r="E687" s="21">
        <v>0</v>
      </c>
      <c r="F687" s="22">
        <v>0.35000000000000003</v>
      </c>
    </row>
    <row r="688" spans="1:6" ht="15" customHeight="1" x14ac:dyDescent="0.2">
      <c r="A688" s="27" t="s">
        <v>580</v>
      </c>
      <c r="B688" s="17">
        <v>11</v>
      </c>
      <c r="C688" s="18">
        <v>4.3939029999999994E-3</v>
      </c>
      <c r="D688" s="18">
        <v>0</v>
      </c>
      <c r="E688" s="18">
        <v>0</v>
      </c>
      <c r="F688" s="19">
        <v>0.57100000000000006</v>
      </c>
    </row>
    <row r="689" spans="1:7" ht="15" customHeight="1" x14ac:dyDescent="0.2">
      <c r="A689" s="27" t="s">
        <v>581</v>
      </c>
      <c r="B689" s="20">
        <v>6</v>
      </c>
      <c r="C689" s="21">
        <v>1.292325E-3</v>
      </c>
      <c r="D689" s="21">
        <v>0</v>
      </c>
      <c r="E689" s="21">
        <v>0</v>
      </c>
      <c r="F689" s="22">
        <v>0.16699999999999998</v>
      </c>
    </row>
    <row r="690" spans="1:7" ht="15" customHeight="1" x14ac:dyDescent="0.2">
      <c r="A690" s="27" t="s">
        <v>582</v>
      </c>
      <c r="B690" s="20">
        <v>5</v>
      </c>
      <c r="C690" s="21">
        <v>3.1015780000000002E-3</v>
      </c>
      <c r="D690" s="21">
        <v>0</v>
      </c>
      <c r="E690" s="21">
        <v>0</v>
      </c>
      <c r="F690" s="22">
        <v>0.40400000000000003</v>
      </c>
    </row>
    <row r="691" spans="1:7" ht="15" customHeight="1" x14ac:dyDescent="0.2">
      <c r="A691" s="27" t="s">
        <v>656</v>
      </c>
      <c r="B691" s="17">
        <v>66</v>
      </c>
      <c r="C691" s="18">
        <v>1.0179079189999998</v>
      </c>
      <c r="D691" s="18">
        <v>2.9538859999999988E-4</v>
      </c>
      <c r="E691" s="18">
        <v>0</v>
      </c>
      <c r="F691" s="19">
        <v>4.8109999999999999</v>
      </c>
    </row>
    <row r="692" spans="1:7" ht="15" customHeight="1" x14ac:dyDescent="0.2">
      <c r="A692" s="27" t="s">
        <v>583</v>
      </c>
      <c r="B692" s="20">
        <v>17</v>
      </c>
      <c r="C692" s="21">
        <v>1.0057969959999999</v>
      </c>
      <c r="D692" s="21">
        <v>3.6923500000000007E-5</v>
      </c>
      <c r="E692" s="21">
        <v>0</v>
      </c>
      <c r="F692" s="22">
        <v>2.9759999999999995</v>
      </c>
    </row>
    <row r="693" spans="1:7" ht="15" customHeight="1" x14ac:dyDescent="0.2">
      <c r="A693" s="27" t="s">
        <v>657</v>
      </c>
      <c r="B693" s="20">
        <v>30</v>
      </c>
      <c r="C693" s="21">
        <v>6.7570099999999999E-3</v>
      </c>
      <c r="D693" s="21">
        <v>0</v>
      </c>
      <c r="E693" s="21">
        <v>0</v>
      </c>
      <c r="F693" s="22">
        <v>1.165</v>
      </c>
    </row>
    <row r="694" spans="1:7" ht="15" customHeight="1" x14ac:dyDescent="0.2">
      <c r="A694" s="27" t="s">
        <v>658</v>
      </c>
      <c r="B694" s="20">
        <v>1</v>
      </c>
      <c r="C694" s="21">
        <v>3.6923499999999998E-4</v>
      </c>
      <c r="D694" s="21">
        <v>0</v>
      </c>
      <c r="E694" s="21">
        <v>0</v>
      </c>
      <c r="F694" s="22">
        <v>0</v>
      </c>
    </row>
    <row r="695" spans="1:7" ht="15" customHeight="1" x14ac:dyDescent="0.2">
      <c r="A695" s="28" t="s">
        <v>659</v>
      </c>
      <c r="B695" s="23">
        <v>18</v>
      </c>
      <c r="C695" s="24">
        <v>4.9846780000000011E-3</v>
      </c>
      <c r="D695" s="24">
        <v>2.5846509999999997E-4</v>
      </c>
      <c r="E695" s="24">
        <v>0</v>
      </c>
      <c r="F695" s="25">
        <v>0.66999999999999993</v>
      </c>
    </row>
    <row r="696" spans="1:7" s="30" customFormat="1" ht="24.75" customHeight="1" x14ac:dyDescent="0.25">
      <c r="A696" s="31" t="s">
        <v>662</v>
      </c>
      <c r="B696" s="31"/>
      <c r="C696" s="31"/>
      <c r="D696" s="31"/>
      <c r="E696" s="31"/>
      <c r="F696" s="31"/>
      <c r="G696" s="29"/>
    </row>
    <row r="697" spans="1:7" s="30" customFormat="1" ht="18" customHeight="1" x14ac:dyDescent="0.25">
      <c r="A697" s="7" t="s">
        <v>17</v>
      </c>
      <c r="B697" s="8"/>
      <c r="C697" s="8"/>
      <c r="D697" s="8"/>
      <c r="E697" s="8"/>
      <c r="F697" s="8"/>
      <c r="G697" s="8"/>
    </row>
    <row r="698" spans="1:7" s="10" customFormat="1" ht="15" customHeight="1" x14ac:dyDescent="0.25">
      <c r="A698" s="9" t="s">
        <v>584</v>
      </c>
    </row>
    <row r="699" spans="1:7" s="10" customFormat="1" ht="9.75" customHeight="1" x14ac:dyDescent="0.25">
      <c r="A699" s="11" t="s">
        <v>660</v>
      </c>
    </row>
    <row r="700" spans="1:7" s="10" customFormat="1" ht="12" customHeight="1" x14ac:dyDescent="0.25">
      <c r="A700" s="12" t="s">
        <v>18</v>
      </c>
    </row>
  </sheetData>
  <mergeCells count="6">
    <mergeCell ref="A696:F696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69" orientation="portrait" r:id="rId1"/>
  <rowBreaks count="4" manualBreakCount="4">
    <brk id="345" max="5" man="1"/>
    <brk id="403" max="5" man="1"/>
    <brk id="460" max="5" man="1"/>
    <brk id="573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41</vt:lpstr>
      <vt:lpstr>'Cuadro 41'!Área_de_impresión</vt:lpstr>
      <vt:lpstr>'Cuadro 41'!Títulos_a_imprimir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2025-07-03T13:56:49Z</cp:lastPrinted>
  <dcterms:created xsi:type="dcterms:W3CDTF">2025-06-11T21:34:29Z</dcterms:created>
  <dcterms:modified xsi:type="dcterms:W3CDTF">2025-07-09T18:29:35Z</dcterms:modified>
</cp:coreProperties>
</file>